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ohiodas-my.sharepoint.com/personal/51341459_id_ohio_gov/Documents/Documents/OST RFP/"/>
    </mc:Choice>
  </mc:AlternateContent>
  <xr:revisionPtr revIDLastSave="0" documentId="8_{96A0EDF9-93F3-4681-B514-FE8B7EDA6849}" xr6:coauthVersionLast="47" xr6:coauthVersionMax="47" xr10:uidLastSave="{00000000-0000-0000-0000-000000000000}"/>
  <workbookProtection workbookAlgorithmName="SHA-512" workbookHashValue="NfiVg7DdG4iJus5o+oOuBxabi9DHK5KArVC1/rTyBNWt60dk6ATSR3YIC293f27ZYqZUoo2Yd7jS9PWGzlgLnQ==" workbookSaltValue="UnOoO1nQ2kP7ASKmnE4VQw==" workbookSpinCount="100000" lockStructure="1"/>
  <bookViews>
    <workbookView xWindow="-120" yWindow="-120" windowWidth="29040" windowHeight="15720" tabRatio="717" activeTab="1" xr2:uid="{E2875CF7-497B-4D66-87D4-4C0F62F61CB4}"/>
  </bookViews>
  <sheets>
    <sheet name="Import" sheetId="7" r:id="rId1"/>
    <sheet name="Instructions" sheetId="8" r:id="rId2"/>
    <sheet name="Personnel &amp; Fringe" sheetId="1" r:id="rId3"/>
    <sheet name="Operational Costs" sheetId="2" r:id="rId4"/>
    <sheet name="Equipment, Occupancy" sheetId="3" r:id="rId5"/>
    <sheet name="Participant Support" sheetId="4" r:id="rId6"/>
    <sheet name="Subrecipients Subawards" sheetId="9" r:id="rId7"/>
    <sheet name="Indirect Costs" sheetId="6" r:id="rId8"/>
    <sheet name="Summary" sheetId="5" r:id="rId9"/>
  </sheets>
  <definedNames>
    <definedName name="_xlnm.Print_Area" localSheetId="8">Summary!$A$1:$D$31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1" i="2" l="1"/>
  <c r="H72" i="2"/>
  <c r="H73" i="2"/>
  <c r="H74" i="2"/>
  <c r="H75" i="2"/>
  <c r="H76" i="2"/>
  <c r="H77" i="2"/>
  <c r="H78" i="2"/>
  <c r="H79" i="2"/>
  <c r="H70" i="2"/>
  <c r="G14" i="5"/>
  <c r="A92" i="2"/>
  <c r="A93" i="2"/>
  <c r="A94" i="2"/>
  <c r="A95" i="2"/>
  <c r="A96" i="2"/>
  <c r="A97" i="2"/>
  <c r="A98" i="2"/>
  <c r="A99" i="2"/>
  <c r="A100" i="2"/>
  <c r="A91" i="2"/>
  <c r="A49" i="2"/>
  <c r="G8" i="3"/>
  <c r="G9" i="3"/>
  <c r="G10" i="3"/>
  <c r="G11" i="3"/>
  <c r="G12" i="3"/>
  <c r="G13" i="3"/>
  <c r="G14" i="3"/>
  <c r="G15" i="3"/>
  <c r="G16" i="3"/>
  <c r="G7" i="3"/>
  <c r="F38" i="9"/>
  <c r="F39" i="9"/>
  <c r="F40" i="9"/>
  <c r="F43" i="9"/>
  <c r="F44" i="9"/>
  <c r="F45" i="9"/>
  <c r="F46" i="9"/>
  <c r="E60" i="9"/>
  <c r="A60" i="9" s="1"/>
  <c r="F60" i="9" s="1"/>
  <c r="D60" i="9"/>
  <c r="C60" i="9"/>
  <c r="B60" i="9"/>
  <c r="E59" i="9"/>
  <c r="A59" i="9" s="1"/>
  <c r="F59" i="9" s="1"/>
  <c r="D59" i="9"/>
  <c r="C59" i="9"/>
  <c r="B59" i="9"/>
  <c r="E58" i="9"/>
  <c r="D58" i="9"/>
  <c r="C58" i="9"/>
  <c r="B58" i="9"/>
  <c r="E57" i="9"/>
  <c r="A57" i="9" s="1"/>
  <c r="F57" i="9" s="1"/>
  <c r="D57" i="9"/>
  <c r="C57" i="9"/>
  <c r="B57" i="9"/>
  <c r="E56" i="9"/>
  <c r="A56" i="9" s="1"/>
  <c r="F56" i="9" s="1"/>
  <c r="D56" i="9"/>
  <c r="C56" i="9"/>
  <c r="B56" i="9"/>
  <c r="E55" i="9"/>
  <c r="A55" i="9" s="1"/>
  <c r="F55" i="9" s="1"/>
  <c r="D55" i="9"/>
  <c r="C55" i="9"/>
  <c r="B55" i="9"/>
  <c r="E54" i="9"/>
  <c r="D54" i="9"/>
  <c r="C54" i="9"/>
  <c r="B54" i="9"/>
  <c r="A54" i="9"/>
  <c r="F54" i="9" s="1"/>
  <c r="E53" i="9"/>
  <c r="A53" i="9" s="1"/>
  <c r="F53" i="9" s="1"/>
  <c r="D53" i="9"/>
  <c r="C53" i="9"/>
  <c r="B53" i="9"/>
  <c r="E52" i="9"/>
  <c r="A52" i="9" s="1"/>
  <c r="F52" i="9" s="1"/>
  <c r="D52" i="9"/>
  <c r="C52" i="9"/>
  <c r="B52" i="9"/>
  <c r="E51" i="9"/>
  <c r="A51" i="9" s="1"/>
  <c r="F51" i="9" s="1"/>
  <c r="D51" i="9"/>
  <c r="C51" i="9"/>
  <c r="B51" i="9"/>
  <c r="E46" i="9"/>
  <c r="D46" i="9"/>
  <c r="C46" i="9"/>
  <c r="B46" i="9"/>
  <c r="A46" i="9"/>
  <c r="E45" i="9"/>
  <c r="D45" i="9"/>
  <c r="C45" i="9"/>
  <c r="B45" i="9"/>
  <c r="A45" i="9"/>
  <c r="E44" i="9"/>
  <c r="D44" i="9"/>
  <c r="C44" i="9"/>
  <c r="B44" i="9"/>
  <c r="A44" i="9"/>
  <c r="E43" i="9"/>
  <c r="A43" i="9" s="1"/>
  <c r="D43" i="9"/>
  <c r="C43" i="9"/>
  <c r="B43" i="9"/>
  <c r="E42" i="9"/>
  <c r="A42" i="9" s="1"/>
  <c r="D42" i="9"/>
  <c r="C42" i="9"/>
  <c r="B42" i="9"/>
  <c r="E41" i="9"/>
  <c r="A41" i="9" s="1"/>
  <c r="D41" i="9"/>
  <c r="C41" i="9"/>
  <c r="B41" i="9"/>
  <c r="E40" i="9"/>
  <c r="A40" i="9" s="1"/>
  <c r="D40" i="9"/>
  <c r="C40" i="9"/>
  <c r="B40" i="9"/>
  <c r="E39" i="9"/>
  <c r="A39" i="9" s="1"/>
  <c r="D39" i="9"/>
  <c r="C39" i="9"/>
  <c r="B39" i="9"/>
  <c r="E38" i="9"/>
  <c r="A38" i="9" s="1"/>
  <c r="D38" i="9"/>
  <c r="C38" i="9"/>
  <c r="B38" i="9"/>
  <c r="E37" i="9"/>
  <c r="F37" i="9" s="1"/>
  <c r="D37" i="9"/>
  <c r="C37" i="9"/>
  <c r="B37" i="9"/>
  <c r="F41" i="9" l="1"/>
  <c r="F42" i="9"/>
  <c r="E62" i="9"/>
  <c r="C20" i="5" s="1"/>
  <c r="A58" i="9"/>
  <c r="F58" i="9" s="1"/>
  <c r="A37" i="9"/>
  <c r="E48" i="9"/>
  <c r="C15" i="5" s="1"/>
  <c r="B3" i="5" l="1"/>
  <c r="B2" i="5"/>
  <c r="B1" i="5"/>
  <c r="C1" i="6"/>
  <c r="C1" i="9"/>
  <c r="C1" i="4"/>
  <c r="C1" i="2"/>
  <c r="C1" i="3"/>
  <c r="H3" i="1"/>
  <c r="H1" i="1"/>
  <c r="H2" i="1"/>
  <c r="E5" i="6"/>
  <c r="F86" i="1"/>
  <c r="G86" i="1"/>
  <c r="H86" i="1"/>
  <c r="I86" i="1"/>
  <c r="J86" i="1"/>
  <c r="K86" i="1"/>
  <c r="L86" i="1"/>
  <c r="M86" i="1"/>
  <c r="N86" i="1"/>
  <c r="E86" i="1"/>
  <c r="F71" i="2" l="1"/>
  <c r="F72" i="2"/>
  <c r="F73" i="2"/>
  <c r="F74" i="2"/>
  <c r="F75" i="2"/>
  <c r="F76" i="2"/>
  <c r="F77" i="2"/>
  <c r="F78" i="2"/>
  <c r="F79" i="2"/>
  <c r="F70" i="2"/>
  <c r="A70" i="2" s="1"/>
  <c r="F50" i="2"/>
  <c r="F51" i="2"/>
  <c r="F52" i="2"/>
  <c r="F53" i="2"/>
  <c r="F54" i="2"/>
  <c r="F55" i="2"/>
  <c r="F56" i="2"/>
  <c r="F57" i="2"/>
  <c r="F58" i="2"/>
  <c r="F49" i="2"/>
  <c r="E29" i="3"/>
  <c r="E30" i="3"/>
  <c r="E31" i="3"/>
  <c r="E32" i="3"/>
  <c r="E33" i="3"/>
  <c r="E34" i="3"/>
  <c r="E35" i="3"/>
  <c r="E36" i="3"/>
  <c r="E37" i="3"/>
  <c r="E38" i="3"/>
  <c r="E28" i="3"/>
  <c r="E8" i="3"/>
  <c r="E9" i="3"/>
  <c r="E10" i="3"/>
  <c r="E11" i="3"/>
  <c r="E12" i="3"/>
  <c r="E13" i="3"/>
  <c r="E14" i="3"/>
  <c r="E15" i="3"/>
  <c r="E16" i="3"/>
  <c r="E7" i="3"/>
  <c r="E16" i="1" l="1"/>
  <c r="G16" i="1"/>
  <c r="K16" i="1"/>
  <c r="E17" i="1"/>
  <c r="H17" i="1" s="1"/>
  <c r="G17" i="1"/>
  <c r="K17" i="1"/>
  <c r="E18" i="1"/>
  <c r="H18" i="1" s="1"/>
  <c r="G18" i="1"/>
  <c r="K18" i="1"/>
  <c r="E19" i="1"/>
  <c r="H19" i="1" s="1"/>
  <c r="G19" i="1"/>
  <c r="K19" i="1"/>
  <c r="E20" i="1"/>
  <c r="I20" i="1" s="1"/>
  <c r="G20" i="1"/>
  <c r="K20" i="1"/>
  <c r="E21" i="1"/>
  <c r="H21" i="1" s="1"/>
  <c r="G21" i="1"/>
  <c r="K21" i="1"/>
  <c r="E22" i="1"/>
  <c r="L22" i="1" s="1"/>
  <c r="M22" i="1" s="1"/>
  <c r="G22" i="1"/>
  <c r="K22" i="1"/>
  <c r="E23" i="1"/>
  <c r="H23" i="1" s="1"/>
  <c r="G23" i="1"/>
  <c r="K23" i="1"/>
  <c r="E24" i="1"/>
  <c r="H24" i="1" s="1"/>
  <c r="G24" i="1"/>
  <c r="K24" i="1"/>
  <c r="E25" i="1"/>
  <c r="I25" i="1" s="1"/>
  <c r="G25" i="1"/>
  <c r="K25" i="1"/>
  <c r="E26" i="1"/>
  <c r="H26" i="1" s="1"/>
  <c r="G26" i="1"/>
  <c r="K26" i="1"/>
  <c r="E27" i="1"/>
  <c r="I27" i="1" s="1"/>
  <c r="G27" i="1"/>
  <c r="K27" i="1"/>
  <c r="E28" i="1"/>
  <c r="H28" i="1" s="1"/>
  <c r="G28" i="1"/>
  <c r="K28" i="1"/>
  <c r="E29" i="1"/>
  <c r="H29" i="1" s="1"/>
  <c r="G29" i="1"/>
  <c r="K29" i="1"/>
  <c r="E30" i="1"/>
  <c r="L30" i="1" s="1"/>
  <c r="M30" i="1" s="1"/>
  <c r="G30" i="1"/>
  <c r="K30" i="1"/>
  <c r="E31" i="1"/>
  <c r="I31" i="1" s="1"/>
  <c r="G31" i="1"/>
  <c r="K31" i="1"/>
  <c r="E32" i="1"/>
  <c r="H32" i="1" s="1"/>
  <c r="G32" i="1"/>
  <c r="K32" i="1"/>
  <c r="E33" i="1"/>
  <c r="L33" i="1" s="1"/>
  <c r="M33" i="1" s="1"/>
  <c r="G33" i="1"/>
  <c r="I33" i="1"/>
  <c r="J33" i="1"/>
  <c r="K33" i="1"/>
  <c r="E34" i="1"/>
  <c r="H34" i="1" s="1"/>
  <c r="G34" i="1"/>
  <c r="K34" i="1"/>
  <c r="E35" i="1"/>
  <c r="H35" i="1" s="1"/>
  <c r="G35" i="1"/>
  <c r="K35" i="1"/>
  <c r="E36" i="1"/>
  <c r="L36" i="1" s="1"/>
  <c r="M36" i="1" s="1"/>
  <c r="G36" i="1"/>
  <c r="K36" i="1"/>
  <c r="E37" i="1"/>
  <c r="H37" i="1" s="1"/>
  <c r="G37" i="1"/>
  <c r="K37" i="1"/>
  <c r="E38" i="1"/>
  <c r="L38" i="1" s="1"/>
  <c r="M38" i="1" s="1"/>
  <c r="G38" i="1"/>
  <c r="K38" i="1"/>
  <c r="E39" i="1"/>
  <c r="L39" i="1" s="1"/>
  <c r="M39" i="1" s="1"/>
  <c r="G39" i="1"/>
  <c r="H39" i="1"/>
  <c r="I39" i="1"/>
  <c r="J39" i="1"/>
  <c r="K39" i="1"/>
  <c r="E40" i="1"/>
  <c r="H40" i="1" s="1"/>
  <c r="G40" i="1"/>
  <c r="K40" i="1"/>
  <c r="E41" i="1"/>
  <c r="I41" i="1" s="1"/>
  <c r="G41" i="1"/>
  <c r="K41" i="1"/>
  <c r="E42" i="1"/>
  <c r="I42" i="1" s="1"/>
  <c r="G42" i="1"/>
  <c r="H42" i="1"/>
  <c r="K42" i="1"/>
  <c r="E43" i="1"/>
  <c r="H43" i="1" s="1"/>
  <c r="G43" i="1"/>
  <c r="K43" i="1"/>
  <c r="E44" i="1"/>
  <c r="L44" i="1" s="1"/>
  <c r="M44" i="1" s="1"/>
  <c r="G44" i="1"/>
  <c r="H44" i="1"/>
  <c r="I44" i="1"/>
  <c r="J44" i="1"/>
  <c r="K44" i="1"/>
  <c r="E45" i="1"/>
  <c r="H45" i="1" s="1"/>
  <c r="G45" i="1"/>
  <c r="K45" i="1"/>
  <c r="E46" i="1"/>
  <c r="H46" i="1" s="1"/>
  <c r="G46" i="1"/>
  <c r="K46" i="1"/>
  <c r="E47" i="1"/>
  <c r="H47" i="1" s="1"/>
  <c r="G47" i="1"/>
  <c r="K47" i="1"/>
  <c r="E48" i="1"/>
  <c r="H48" i="1" s="1"/>
  <c r="G48" i="1"/>
  <c r="J48" i="1"/>
  <c r="K48" i="1"/>
  <c r="L48" i="1"/>
  <c r="M48" i="1"/>
  <c r="E49" i="1"/>
  <c r="L49" i="1" s="1"/>
  <c r="M49" i="1" s="1"/>
  <c r="G49" i="1"/>
  <c r="H49" i="1"/>
  <c r="I49" i="1"/>
  <c r="J49" i="1"/>
  <c r="K49" i="1"/>
  <c r="E50" i="1"/>
  <c r="H50" i="1" s="1"/>
  <c r="G50" i="1"/>
  <c r="K50" i="1"/>
  <c r="E51" i="1"/>
  <c r="H51" i="1" s="1"/>
  <c r="G51" i="1"/>
  <c r="K51" i="1"/>
  <c r="E52" i="1"/>
  <c r="I52" i="1" s="1"/>
  <c r="G52" i="1"/>
  <c r="K52" i="1"/>
  <c r="E53" i="1"/>
  <c r="I53" i="1" s="1"/>
  <c r="G53" i="1"/>
  <c r="H53" i="1"/>
  <c r="K53" i="1"/>
  <c r="E54" i="1"/>
  <c r="J54" i="1" s="1"/>
  <c r="G54" i="1"/>
  <c r="H54" i="1"/>
  <c r="I54" i="1"/>
  <c r="K54" i="1"/>
  <c r="E55" i="1"/>
  <c r="L55" i="1" s="1"/>
  <c r="M55" i="1" s="1"/>
  <c r="G55" i="1"/>
  <c r="K55" i="1"/>
  <c r="E56" i="1"/>
  <c r="H56" i="1" s="1"/>
  <c r="G56" i="1"/>
  <c r="K56" i="1"/>
  <c r="E57" i="1"/>
  <c r="H57" i="1" s="1"/>
  <c r="G57" i="1"/>
  <c r="K57" i="1"/>
  <c r="E58" i="1"/>
  <c r="H58" i="1" s="1"/>
  <c r="G58" i="1"/>
  <c r="K58" i="1"/>
  <c r="E59" i="1"/>
  <c r="H59" i="1" s="1"/>
  <c r="G59" i="1"/>
  <c r="J59" i="1"/>
  <c r="K59" i="1"/>
  <c r="E60" i="1"/>
  <c r="L60" i="1" s="1"/>
  <c r="M60" i="1" s="1"/>
  <c r="G60" i="1"/>
  <c r="K60" i="1"/>
  <c r="E61" i="1"/>
  <c r="H61" i="1" s="1"/>
  <c r="G61" i="1"/>
  <c r="K61" i="1"/>
  <c r="E62" i="1"/>
  <c r="H62" i="1" s="1"/>
  <c r="G62" i="1"/>
  <c r="K62" i="1"/>
  <c r="E63" i="1"/>
  <c r="I63" i="1" s="1"/>
  <c r="G63" i="1"/>
  <c r="K63" i="1"/>
  <c r="E64" i="1"/>
  <c r="I64" i="1" s="1"/>
  <c r="G64" i="1"/>
  <c r="K64" i="1"/>
  <c r="E65" i="1"/>
  <c r="H65" i="1" s="1"/>
  <c r="G65" i="1"/>
  <c r="K65" i="1"/>
  <c r="E66" i="1"/>
  <c r="L66" i="1" s="1"/>
  <c r="M66" i="1" s="1"/>
  <c r="G66" i="1"/>
  <c r="K66" i="1"/>
  <c r="E67" i="1"/>
  <c r="H67" i="1" s="1"/>
  <c r="G67" i="1"/>
  <c r="K67" i="1"/>
  <c r="E68" i="1"/>
  <c r="H68" i="1" s="1"/>
  <c r="G68" i="1"/>
  <c r="K68" i="1"/>
  <c r="E69" i="1"/>
  <c r="I69" i="1" s="1"/>
  <c r="G69" i="1"/>
  <c r="K69" i="1"/>
  <c r="E70" i="1"/>
  <c r="L70" i="1" s="1"/>
  <c r="M70" i="1" s="1"/>
  <c r="G70" i="1"/>
  <c r="K70" i="1"/>
  <c r="E71" i="1"/>
  <c r="H71" i="1" s="1"/>
  <c r="G71" i="1"/>
  <c r="I71" i="1"/>
  <c r="K71" i="1"/>
  <c r="E72" i="1"/>
  <c r="J72" i="1" s="1"/>
  <c r="G72" i="1"/>
  <c r="H72" i="1"/>
  <c r="K72" i="1"/>
  <c r="E73" i="1"/>
  <c r="H73" i="1" s="1"/>
  <c r="G73" i="1"/>
  <c r="K73" i="1"/>
  <c r="E74" i="1"/>
  <c r="H74" i="1" s="1"/>
  <c r="G74" i="1"/>
  <c r="K74" i="1"/>
  <c r="E75" i="1"/>
  <c r="I75" i="1" s="1"/>
  <c r="G75" i="1"/>
  <c r="K75" i="1"/>
  <c r="E76" i="1"/>
  <c r="H76" i="1" s="1"/>
  <c r="G76" i="1"/>
  <c r="K76" i="1"/>
  <c r="E77" i="1"/>
  <c r="L77" i="1" s="1"/>
  <c r="M77" i="1" s="1"/>
  <c r="G77" i="1"/>
  <c r="J77" i="1"/>
  <c r="K77" i="1"/>
  <c r="E78" i="1"/>
  <c r="H78" i="1" s="1"/>
  <c r="G78" i="1"/>
  <c r="K78" i="1"/>
  <c r="E79" i="1"/>
  <c r="H79" i="1" s="1"/>
  <c r="G79" i="1"/>
  <c r="K79" i="1"/>
  <c r="E80" i="1"/>
  <c r="H80" i="1" s="1"/>
  <c r="G80" i="1"/>
  <c r="K80" i="1"/>
  <c r="E81" i="1"/>
  <c r="J81" i="1" s="1"/>
  <c r="G81" i="1"/>
  <c r="H81" i="1"/>
  <c r="I81" i="1"/>
  <c r="K81" i="1"/>
  <c r="E82" i="1"/>
  <c r="H82" i="1" s="1"/>
  <c r="G82" i="1"/>
  <c r="K82" i="1"/>
  <c r="E83" i="1"/>
  <c r="L83" i="1" s="1"/>
  <c r="M83" i="1" s="1"/>
  <c r="G83" i="1"/>
  <c r="H83" i="1"/>
  <c r="I83" i="1"/>
  <c r="K83" i="1"/>
  <c r="E84" i="1"/>
  <c r="H84" i="1" s="1"/>
  <c r="G84" i="1"/>
  <c r="K84" i="1"/>
  <c r="H33" i="1" l="1"/>
  <c r="L23" i="1"/>
  <c r="M23" i="1" s="1"/>
  <c r="J36" i="1"/>
  <c r="I36" i="1"/>
  <c r="H30" i="1"/>
  <c r="L17" i="1"/>
  <c r="M17" i="1" s="1"/>
  <c r="I32" i="1"/>
  <c r="I72" i="1"/>
  <c r="J17" i="1"/>
  <c r="L65" i="1"/>
  <c r="M65" i="1" s="1"/>
  <c r="I59" i="1"/>
  <c r="N59" i="1" s="1"/>
  <c r="J65" i="1"/>
  <c r="J83" i="1"/>
  <c r="J71" i="1"/>
  <c r="H36" i="1"/>
  <c r="N36" i="1" s="1"/>
  <c r="L57" i="1"/>
  <c r="M57" i="1" s="1"/>
  <c r="J52" i="1"/>
  <c r="H41" i="1"/>
  <c r="L81" i="1"/>
  <c r="M81" i="1" s="1"/>
  <c r="H63" i="1"/>
  <c r="J57" i="1"/>
  <c r="H69" i="1"/>
  <c r="I57" i="1"/>
  <c r="N57" i="1" s="1"/>
  <c r="I30" i="1"/>
  <c r="I80" i="1"/>
  <c r="L61" i="1"/>
  <c r="M61" i="1" s="1"/>
  <c r="L56" i="1"/>
  <c r="M56" i="1" s="1"/>
  <c r="J35" i="1"/>
  <c r="K87" i="1"/>
  <c r="J45" i="1"/>
  <c r="G87" i="1"/>
  <c r="J61" i="1"/>
  <c r="I45" i="1"/>
  <c r="N45" i="1" s="1"/>
  <c r="H16" i="1"/>
  <c r="E87" i="1"/>
  <c r="L52" i="1"/>
  <c r="M52" i="1" s="1"/>
  <c r="L24" i="1"/>
  <c r="M24" i="1" s="1"/>
  <c r="L82" i="1"/>
  <c r="M82" i="1" s="1"/>
  <c r="I61" i="1"/>
  <c r="L47" i="1"/>
  <c r="M47" i="1" s="1"/>
  <c r="N83" i="1"/>
  <c r="I65" i="1"/>
  <c r="N65" i="1" s="1"/>
  <c r="H60" i="1"/>
  <c r="L28" i="1"/>
  <c r="M28" i="1" s="1"/>
  <c r="J23" i="1"/>
  <c r="I17" i="1"/>
  <c r="N17" i="1" s="1"/>
  <c r="N54" i="1"/>
  <c r="L41" i="1"/>
  <c r="M41" i="1" s="1"/>
  <c r="J28" i="1"/>
  <c r="J55" i="1"/>
  <c r="L32" i="1"/>
  <c r="M32" i="1" s="1"/>
  <c r="I28" i="1"/>
  <c r="L69" i="1"/>
  <c r="M69" i="1" s="1"/>
  <c r="J69" i="1"/>
  <c r="H64" i="1"/>
  <c r="L59" i="1"/>
  <c r="M59" i="1" s="1"/>
  <c r="I55" i="1"/>
  <c r="L45" i="1"/>
  <c r="M45" i="1" s="1"/>
  <c r="J41" i="1"/>
  <c r="H55" i="1"/>
  <c r="J32" i="1"/>
  <c r="N32" i="1" s="1"/>
  <c r="I77" i="1"/>
  <c r="L68" i="1"/>
  <c r="M68" i="1" s="1"/>
  <c r="H77" i="1"/>
  <c r="N77" i="1" s="1"/>
  <c r="L71" i="1"/>
  <c r="M71" i="1" s="1"/>
  <c r="H52" i="1"/>
  <c r="N52" i="1" s="1"/>
  <c r="I48" i="1"/>
  <c r="N48" i="1" s="1"/>
  <c r="H27" i="1"/>
  <c r="L35" i="1"/>
  <c r="M35" i="1" s="1"/>
  <c r="J30" i="1"/>
  <c r="L26" i="1"/>
  <c r="M26" i="1" s="1"/>
  <c r="L21" i="1"/>
  <c r="M21" i="1" s="1"/>
  <c r="L50" i="1"/>
  <c r="M50" i="1" s="1"/>
  <c r="J38" i="1"/>
  <c r="J26" i="1"/>
  <c r="L16" i="1"/>
  <c r="N49" i="1"/>
  <c r="N71" i="1"/>
  <c r="L80" i="1"/>
  <c r="M80" i="1" s="1"/>
  <c r="H75" i="1"/>
  <c r="J70" i="1"/>
  <c r="J66" i="1"/>
  <c r="L54" i="1"/>
  <c r="M54" i="1" s="1"/>
  <c r="I38" i="1"/>
  <c r="I26" i="1"/>
  <c r="J21" i="1"/>
  <c r="I70" i="1"/>
  <c r="I66" i="1"/>
  <c r="J50" i="1"/>
  <c r="H38" i="1"/>
  <c r="I21" i="1"/>
  <c r="J80" i="1"/>
  <c r="H70" i="1"/>
  <c r="H66" i="1"/>
  <c r="I50" i="1"/>
  <c r="H25" i="1"/>
  <c r="J68" i="1"/>
  <c r="J60" i="1"/>
  <c r="N39" i="1"/>
  <c r="J24" i="1"/>
  <c r="J16" i="1"/>
  <c r="J82" i="1"/>
  <c r="L74" i="1"/>
  <c r="M74" i="1" s="1"/>
  <c r="I68" i="1"/>
  <c r="I60" i="1"/>
  <c r="J47" i="1"/>
  <c r="H31" i="1"/>
  <c r="I24" i="1"/>
  <c r="I16" i="1"/>
  <c r="L78" i="1"/>
  <c r="M78" i="1" s="1"/>
  <c r="L63" i="1"/>
  <c r="M63" i="1" s="1"/>
  <c r="I47" i="1"/>
  <c r="L27" i="1"/>
  <c r="M27" i="1" s="1"/>
  <c r="H20" i="1"/>
  <c r="N81" i="1"/>
  <c r="I82" i="1"/>
  <c r="J74" i="1"/>
  <c r="J78" i="1"/>
  <c r="I74" i="1"/>
  <c r="N74" i="1" s="1"/>
  <c r="J63" i="1"/>
  <c r="J27" i="1"/>
  <c r="I78" i="1"/>
  <c r="J56" i="1"/>
  <c r="N72" i="1"/>
  <c r="N33" i="1"/>
  <c r="I56" i="1"/>
  <c r="N44" i="1"/>
  <c r="I35" i="1"/>
  <c r="I23" i="1"/>
  <c r="L37" i="1"/>
  <c r="M37" i="1" s="1"/>
  <c r="L19" i="1"/>
  <c r="M19" i="1" s="1"/>
  <c r="L67" i="1"/>
  <c r="M67" i="1" s="1"/>
  <c r="L79" i="1"/>
  <c r="M79" i="1" s="1"/>
  <c r="L76" i="1"/>
  <c r="M76" i="1" s="1"/>
  <c r="L58" i="1"/>
  <c r="M58" i="1" s="1"/>
  <c r="L46" i="1"/>
  <c r="M46" i="1" s="1"/>
  <c r="L43" i="1"/>
  <c r="M43" i="1" s="1"/>
  <c r="J79" i="1"/>
  <c r="J76" i="1"/>
  <c r="J37" i="1"/>
  <c r="L34" i="1"/>
  <c r="M34" i="1" s="1"/>
  <c r="L25" i="1"/>
  <c r="M25" i="1" s="1"/>
  <c r="J22" i="1"/>
  <c r="J19" i="1"/>
  <c r="I79" i="1"/>
  <c r="I76" i="1"/>
  <c r="L72" i="1"/>
  <c r="M72" i="1" s="1"/>
  <c r="J67" i="1"/>
  <c r="J58" i="1"/>
  <c r="J46" i="1"/>
  <c r="J43" i="1"/>
  <c r="I37" i="1"/>
  <c r="I22" i="1"/>
  <c r="I19" i="1"/>
  <c r="I67" i="1"/>
  <c r="I58" i="1"/>
  <c r="I46" i="1"/>
  <c r="I43" i="1"/>
  <c r="J34" i="1"/>
  <c r="J25" i="1"/>
  <c r="H22" i="1"/>
  <c r="I34" i="1"/>
  <c r="L51" i="1"/>
  <c r="M51" i="1" s="1"/>
  <c r="L84" i="1"/>
  <c r="M84" i="1" s="1"/>
  <c r="L73" i="1"/>
  <c r="M73" i="1" s="1"/>
  <c r="L62" i="1"/>
  <c r="M62" i="1" s="1"/>
  <c r="L40" i="1"/>
  <c r="M40" i="1" s="1"/>
  <c r="L29" i="1"/>
  <c r="M29" i="1" s="1"/>
  <c r="J84" i="1"/>
  <c r="L75" i="1"/>
  <c r="M75" i="1" s="1"/>
  <c r="J73" i="1"/>
  <c r="L64" i="1"/>
  <c r="M64" i="1" s="1"/>
  <c r="J62" i="1"/>
  <c r="L53" i="1"/>
  <c r="M53" i="1" s="1"/>
  <c r="J51" i="1"/>
  <c r="L42" i="1"/>
  <c r="M42" i="1" s="1"/>
  <c r="J40" i="1"/>
  <c r="L31" i="1"/>
  <c r="M31" i="1" s="1"/>
  <c r="J29" i="1"/>
  <c r="L20" i="1"/>
  <c r="M20" i="1" s="1"/>
  <c r="J18" i="1"/>
  <c r="I84" i="1"/>
  <c r="I73" i="1"/>
  <c r="I62" i="1"/>
  <c r="I51" i="1"/>
  <c r="I40" i="1"/>
  <c r="I29" i="1"/>
  <c r="I18" i="1"/>
  <c r="L18" i="1"/>
  <c r="M18" i="1" s="1"/>
  <c r="J75" i="1"/>
  <c r="J64" i="1"/>
  <c r="J53" i="1"/>
  <c r="N53" i="1" s="1"/>
  <c r="J42" i="1"/>
  <c r="N42" i="1" s="1"/>
  <c r="J31" i="1"/>
  <c r="J20" i="1"/>
  <c r="A8" i="4"/>
  <c r="F8" i="4" s="1"/>
  <c r="A9" i="4"/>
  <c r="F9" i="4" s="1"/>
  <c r="A10" i="4"/>
  <c r="F10" i="4" s="1"/>
  <c r="A11" i="4"/>
  <c r="A12" i="4"/>
  <c r="A13" i="4"/>
  <c r="A14" i="4"/>
  <c r="A15" i="4"/>
  <c r="A16" i="4"/>
  <c r="F11" i="4"/>
  <c r="F12" i="4"/>
  <c r="F13" i="4"/>
  <c r="F14" i="4"/>
  <c r="F15" i="4"/>
  <c r="F16" i="4"/>
  <c r="A29" i="3"/>
  <c r="F29" i="3" s="1"/>
  <c r="A30" i="3"/>
  <c r="F30" i="3" s="1"/>
  <c r="A31" i="3"/>
  <c r="F31" i="3" s="1"/>
  <c r="A32" i="3"/>
  <c r="F32" i="3" s="1"/>
  <c r="A33" i="3"/>
  <c r="F33" i="3" s="1"/>
  <c r="A34" i="3"/>
  <c r="F34" i="3" s="1"/>
  <c r="A35" i="3"/>
  <c r="F35" i="3" s="1"/>
  <c r="A36" i="3"/>
  <c r="F36" i="3" s="1"/>
  <c r="A37" i="3"/>
  <c r="F37" i="3" s="1"/>
  <c r="A38" i="3"/>
  <c r="F38" i="3" s="1"/>
  <c r="A8" i="3"/>
  <c r="F8" i="3" s="1"/>
  <c r="A9" i="3"/>
  <c r="F9" i="3" s="1"/>
  <c r="A10" i="3"/>
  <c r="F10" i="3" s="1"/>
  <c r="A11" i="3"/>
  <c r="F11" i="3" s="1"/>
  <c r="A12" i="3"/>
  <c r="F12" i="3" s="1"/>
  <c r="A13" i="3"/>
  <c r="F13" i="3" s="1"/>
  <c r="A14" i="3"/>
  <c r="F14" i="3" s="1"/>
  <c r="A15" i="3"/>
  <c r="F15" i="3" s="1"/>
  <c r="A16" i="3"/>
  <c r="F16" i="3" s="1"/>
  <c r="G93" i="2"/>
  <c r="G94" i="2"/>
  <c r="G95" i="2"/>
  <c r="G96" i="2"/>
  <c r="G97" i="2"/>
  <c r="G98" i="2"/>
  <c r="G99" i="2"/>
  <c r="G100" i="2"/>
  <c r="A50" i="2"/>
  <c r="A51" i="2"/>
  <c r="G51" i="2" s="1"/>
  <c r="A52" i="2"/>
  <c r="G52" i="2" s="1"/>
  <c r="A53" i="2"/>
  <c r="G53" i="2" s="1"/>
  <c r="A54" i="2"/>
  <c r="G54" i="2" s="1"/>
  <c r="A55" i="2"/>
  <c r="G55" i="2" s="1"/>
  <c r="A56" i="2"/>
  <c r="G56" i="2" s="1"/>
  <c r="A57" i="2"/>
  <c r="G57" i="2" s="1"/>
  <c r="A58" i="2"/>
  <c r="G58" i="2" s="1"/>
  <c r="A29" i="2"/>
  <c r="G29" i="2" s="1"/>
  <c r="A30" i="2"/>
  <c r="G30" i="2" s="1"/>
  <c r="A31" i="2"/>
  <c r="G31" i="2" s="1"/>
  <c r="A32" i="2"/>
  <c r="G32" i="2" s="1"/>
  <c r="A33" i="2"/>
  <c r="G33" i="2" s="1"/>
  <c r="A34" i="2"/>
  <c r="G34" i="2" s="1"/>
  <c r="A35" i="2"/>
  <c r="G35" i="2" s="1"/>
  <c r="A36" i="2"/>
  <c r="G36" i="2" s="1"/>
  <c r="A37" i="2"/>
  <c r="G37" i="2" s="1"/>
  <c r="A8" i="2"/>
  <c r="G8" i="2" s="1"/>
  <c r="A9" i="2"/>
  <c r="G9" i="2" s="1"/>
  <c r="A10" i="2"/>
  <c r="G10" i="2" s="1"/>
  <c r="A11" i="2"/>
  <c r="G11" i="2" s="1"/>
  <c r="A12" i="2"/>
  <c r="G12" i="2" s="1"/>
  <c r="A13" i="2"/>
  <c r="G13" i="2" s="1"/>
  <c r="A14" i="2"/>
  <c r="G14" i="2" s="1"/>
  <c r="A15" i="2"/>
  <c r="G15" i="2" s="1"/>
  <c r="A16" i="2"/>
  <c r="G16" i="2" s="1"/>
  <c r="A74" i="2"/>
  <c r="G74" i="2" s="1"/>
  <c r="A75" i="2"/>
  <c r="G75" i="2" s="1"/>
  <c r="A76" i="2"/>
  <c r="G76" i="2" s="1"/>
  <c r="A77" i="2"/>
  <c r="G77" i="2" s="1"/>
  <c r="A78" i="2"/>
  <c r="G78" i="2" s="1"/>
  <c r="G92" i="2"/>
  <c r="G91" i="2"/>
  <c r="A59" i="1"/>
  <c r="F59" i="1" s="1"/>
  <c r="A60" i="1"/>
  <c r="F60" i="1" s="1"/>
  <c r="A66" i="1"/>
  <c r="F66" i="1" s="1"/>
  <c r="A70" i="1"/>
  <c r="F70" i="1" s="1"/>
  <c r="A71" i="1"/>
  <c r="A75" i="1"/>
  <c r="F75" i="1" s="1"/>
  <c r="A77" i="1"/>
  <c r="A78" i="1"/>
  <c r="F78" i="1" s="1"/>
  <c r="A80" i="1"/>
  <c r="F80" i="1" s="1"/>
  <c r="A82" i="1"/>
  <c r="F82" i="1" s="1"/>
  <c r="F102" i="2"/>
  <c r="C14" i="5" s="1"/>
  <c r="E18" i="9"/>
  <c r="A63" i="1"/>
  <c r="F63" i="1" s="1"/>
  <c r="A67" i="1"/>
  <c r="F67" i="1" s="1"/>
  <c r="A72" i="1"/>
  <c r="F72" i="1" s="1"/>
  <c r="A74" i="1"/>
  <c r="A42" i="1"/>
  <c r="F42" i="1" s="1"/>
  <c r="A47" i="1"/>
  <c r="F47" i="1" s="1"/>
  <c r="A53" i="1"/>
  <c r="F53" i="1" s="1"/>
  <c r="N30" i="1" l="1"/>
  <c r="N23" i="1"/>
  <c r="N41" i="1"/>
  <c r="N69" i="1"/>
  <c r="N61" i="1"/>
  <c r="N28" i="1"/>
  <c r="N20" i="1"/>
  <c r="N80" i="1"/>
  <c r="N21" i="1"/>
  <c r="N68" i="1"/>
  <c r="N55" i="1"/>
  <c r="N78" i="1"/>
  <c r="N34" i="1"/>
  <c r="N63" i="1"/>
  <c r="J87" i="1"/>
  <c r="N66" i="1"/>
  <c r="M16" i="1"/>
  <c r="M87" i="1" s="1"/>
  <c r="L87" i="1"/>
  <c r="N70" i="1"/>
  <c r="H87" i="1"/>
  <c r="N38" i="1"/>
  <c r="N35" i="1"/>
  <c r="N16" i="1"/>
  <c r="I87" i="1"/>
  <c r="N60" i="1"/>
  <c r="N64" i="1"/>
  <c r="N24" i="1"/>
  <c r="N75" i="1"/>
  <c r="N26" i="1"/>
  <c r="N19" i="1"/>
  <c r="N50" i="1"/>
  <c r="N73" i="1"/>
  <c r="N27" i="1"/>
  <c r="N84" i="1"/>
  <c r="N43" i="1"/>
  <c r="N46" i="1"/>
  <c r="N47" i="1"/>
  <c r="N25" i="1"/>
  <c r="N58" i="1"/>
  <c r="N82" i="1"/>
  <c r="N67" i="1"/>
  <c r="N76" i="1"/>
  <c r="N79" i="1"/>
  <c r="N37" i="1"/>
  <c r="N18" i="1"/>
  <c r="N40" i="1"/>
  <c r="N56" i="1"/>
  <c r="N29" i="1"/>
  <c r="N51" i="1"/>
  <c r="N22" i="1"/>
  <c r="N31" i="1"/>
  <c r="N62" i="1"/>
  <c r="O77" i="1"/>
  <c r="F77" i="1"/>
  <c r="O71" i="1"/>
  <c r="F71" i="1"/>
  <c r="O74" i="1"/>
  <c r="F74" i="1"/>
  <c r="A58" i="1"/>
  <c r="F58" i="1" s="1"/>
  <c r="A57" i="1"/>
  <c r="F57" i="1" s="1"/>
  <c r="A54" i="1"/>
  <c r="F54" i="1" s="1"/>
  <c r="A79" i="1"/>
  <c r="A46" i="1"/>
  <c r="F46" i="1" s="1"/>
  <c r="A38" i="1"/>
  <c r="F38" i="1" s="1"/>
  <c r="A37" i="1"/>
  <c r="F37" i="1" s="1"/>
  <c r="A36" i="1"/>
  <c r="F36" i="1" s="1"/>
  <c r="O42" i="1"/>
  <c r="O72" i="1"/>
  <c r="O63" i="1"/>
  <c r="O47" i="1"/>
  <c r="O67" i="1"/>
  <c r="O80" i="1"/>
  <c r="A73" i="1"/>
  <c r="F73" i="1" s="1"/>
  <c r="A69" i="1"/>
  <c r="F69" i="1" s="1"/>
  <c r="O59" i="1"/>
  <c r="A68" i="1"/>
  <c r="F68" i="1" s="1"/>
  <c r="A51" i="1"/>
  <c r="F51" i="1" s="1"/>
  <c r="O70" i="1"/>
  <c r="A45" i="1"/>
  <c r="F45" i="1" s="1"/>
  <c r="A56" i="1"/>
  <c r="F56" i="1" s="1"/>
  <c r="A81" i="1"/>
  <c r="F81" i="1" s="1"/>
  <c r="O82" i="1"/>
  <c r="O78" i="1"/>
  <c r="O75" i="1"/>
  <c r="A50" i="1"/>
  <c r="F50" i="1" s="1"/>
  <c r="A65" i="1"/>
  <c r="F65" i="1" s="1"/>
  <c r="A43" i="1"/>
  <c r="F43" i="1" s="1"/>
  <c r="O60" i="1"/>
  <c r="A64" i="1"/>
  <c r="F64" i="1" s="1"/>
  <c r="O66" i="1"/>
  <c r="A76" i="1"/>
  <c r="F76" i="1" s="1"/>
  <c r="A41" i="1"/>
  <c r="F41" i="1" s="1"/>
  <c r="A52" i="1"/>
  <c r="F52" i="1" s="1"/>
  <c r="A49" i="1"/>
  <c r="F49" i="1" s="1"/>
  <c r="A84" i="1"/>
  <c r="F84" i="1" s="1"/>
  <c r="A62" i="1"/>
  <c r="F62" i="1" s="1"/>
  <c r="A40" i="1"/>
  <c r="F40" i="1" s="1"/>
  <c r="A55" i="1"/>
  <c r="F55" i="1" s="1"/>
  <c r="O53" i="1"/>
  <c r="A48" i="1"/>
  <c r="F48" i="1" s="1"/>
  <c r="A44" i="1"/>
  <c r="F44" i="1" s="1"/>
  <c r="A83" i="1"/>
  <c r="F83" i="1" s="1"/>
  <c r="A61" i="1"/>
  <c r="F61" i="1" s="1"/>
  <c r="A39" i="1"/>
  <c r="F39" i="1" s="1"/>
  <c r="A79" i="2"/>
  <c r="A73" i="2"/>
  <c r="A72" i="2"/>
  <c r="A71" i="2"/>
  <c r="A7" i="4"/>
  <c r="A28" i="3"/>
  <c r="A7" i="3"/>
  <c r="N87" i="1" l="1"/>
  <c r="O58" i="1"/>
  <c r="O57" i="1"/>
  <c r="O79" i="1"/>
  <c r="F79" i="1"/>
  <c r="O54" i="1"/>
  <c r="O38" i="1"/>
  <c r="O36" i="1"/>
  <c r="O46" i="1"/>
  <c r="O37" i="1"/>
  <c r="O68" i="1"/>
  <c r="O73" i="1"/>
  <c r="O50" i="1"/>
  <c r="O69" i="1"/>
  <c r="O45" i="1"/>
  <c r="O44" i="1"/>
  <c r="O55" i="1"/>
  <c r="O65" i="1"/>
  <c r="O49" i="1"/>
  <c r="O43" i="1"/>
  <c r="O81" i="1"/>
  <c r="O61" i="1"/>
  <c r="O64" i="1"/>
  <c r="O52" i="1"/>
  <c r="O83" i="1"/>
  <c r="O48" i="1"/>
  <c r="O41" i="1"/>
  <c r="O76" i="1"/>
  <c r="O51" i="1"/>
  <c r="O40" i="1"/>
  <c r="O62" i="1"/>
  <c r="O84" i="1"/>
  <c r="O39" i="1"/>
  <c r="O56" i="1"/>
  <c r="F7" i="4"/>
  <c r="G79" i="2"/>
  <c r="G73" i="2"/>
  <c r="G72" i="2"/>
  <c r="G71" i="2"/>
  <c r="G49" i="2"/>
  <c r="F28" i="3"/>
  <c r="F7" i="3"/>
  <c r="A35" i="1"/>
  <c r="A28" i="1"/>
  <c r="A26" i="1"/>
  <c r="A20" i="1"/>
  <c r="A17" i="1"/>
  <c r="F17" i="1" s="1"/>
  <c r="O28" i="1" l="1"/>
  <c r="F28" i="1"/>
  <c r="O26" i="1"/>
  <c r="F26" i="1"/>
  <c r="O35" i="1"/>
  <c r="F35" i="1"/>
  <c r="O20" i="1"/>
  <c r="F20" i="1"/>
  <c r="A27" i="1"/>
  <c r="A25" i="1"/>
  <c r="A29" i="1"/>
  <c r="A31" i="1"/>
  <c r="A33" i="1"/>
  <c r="A18" i="1"/>
  <c r="A30" i="1"/>
  <c r="A32" i="1"/>
  <c r="A34" i="1"/>
  <c r="A21" i="1"/>
  <c r="A19" i="1"/>
  <c r="A22" i="1"/>
  <c r="A23" i="1"/>
  <c r="A24" i="1"/>
  <c r="H7" i="1"/>
  <c r="A16" i="1"/>
  <c r="F16" i="1" s="1"/>
  <c r="O23" i="1" l="1"/>
  <c r="F23" i="1"/>
  <c r="O22" i="1"/>
  <c r="F22" i="1"/>
  <c r="O21" i="1"/>
  <c r="F21" i="1"/>
  <c r="O32" i="1"/>
  <c r="F32" i="1"/>
  <c r="O18" i="1"/>
  <c r="F18" i="1"/>
  <c r="O33" i="1"/>
  <c r="F33" i="1"/>
  <c r="O31" i="1"/>
  <c r="F31" i="1"/>
  <c r="O25" i="1"/>
  <c r="F25" i="1"/>
  <c r="O27" i="1"/>
  <c r="F27" i="1"/>
  <c r="O24" i="1"/>
  <c r="F24" i="1"/>
  <c r="O19" i="1"/>
  <c r="F19" i="1"/>
  <c r="O34" i="1"/>
  <c r="F34" i="1"/>
  <c r="O30" i="1"/>
  <c r="F30" i="1"/>
  <c r="O29" i="1"/>
  <c r="F29" i="1"/>
  <c r="H8" i="1"/>
  <c r="O16" i="1"/>
  <c r="O17" i="1"/>
  <c r="F87" i="1" l="1"/>
  <c r="A7" i="2"/>
  <c r="F81" i="2"/>
  <c r="C13" i="5" s="1"/>
  <c r="A28" i="2"/>
  <c r="G28" i="2" s="1"/>
  <c r="B2" i="7" l="1" a="1"/>
  <c r="B2" i="7" s="1"/>
  <c r="C2" i="7" a="1"/>
  <c r="C2" i="7" s="1"/>
  <c r="E2" i="7" a="1"/>
  <c r="E2" i="7" s="1"/>
  <c r="G70" i="2"/>
  <c r="G7" i="2"/>
  <c r="G2" i="7" s="1" a="1"/>
  <c r="G2" i="7" s="1"/>
  <c r="G50" i="2"/>
  <c r="F18" i="2"/>
  <c r="C10" i="5" s="1"/>
  <c r="G12" i="5" l="1"/>
  <c r="A99" i="7"/>
  <c r="A80" i="7"/>
  <c r="A87" i="7"/>
  <c r="A86" i="7"/>
  <c r="F78" i="7"/>
  <c r="F80" i="7"/>
  <c r="A92" i="7"/>
  <c r="F83" i="7"/>
  <c r="F100" i="7"/>
  <c r="F79" i="7"/>
  <c r="F82" i="7"/>
  <c r="F99" i="7"/>
  <c r="A74" i="7"/>
  <c r="F96" i="7"/>
  <c r="F95" i="7"/>
  <c r="F94" i="7"/>
  <c r="F89" i="7"/>
  <c r="A81" i="7"/>
  <c r="F81" i="7"/>
  <c r="F76" i="7"/>
  <c r="A89" i="7"/>
  <c r="F84" i="7"/>
  <c r="A100" i="7"/>
  <c r="F75" i="7"/>
  <c r="A75" i="7"/>
  <c r="A95" i="7"/>
  <c r="F74" i="7"/>
  <c r="A93" i="7"/>
  <c r="A83" i="7"/>
  <c r="A79" i="7"/>
  <c r="A85" i="7"/>
  <c r="A88" i="7"/>
  <c r="A82" i="7"/>
  <c r="A84" i="7"/>
  <c r="F86" i="7"/>
  <c r="F88" i="7"/>
  <c r="F87" i="7"/>
  <c r="F90" i="7"/>
  <c r="F73" i="7"/>
  <c r="A90" i="7"/>
  <c r="F93" i="7"/>
  <c r="F92" i="7"/>
  <c r="F91" i="7"/>
  <c r="A76" i="7"/>
  <c r="A73" i="7"/>
  <c r="A97" i="7"/>
  <c r="F85" i="7"/>
  <c r="A94" i="7"/>
  <c r="A77" i="7"/>
  <c r="A78" i="7"/>
  <c r="F77" i="7"/>
  <c r="A91" i="7"/>
  <c r="A98" i="7"/>
  <c r="F97" i="7"/>
  <c r="A96" i="7"/>
  <c r="F98" i="7"/>
  <c r="F72" i="7"/>
  <c r="A72" i="7"/>
  <c r="A70" i="7"/>
  <c r="A65" i="7"/>
  <c r="A68" i="7"/>
  <c r="F70" i="7"/>
  <c r="A63" i="7"/>
  <c r="F68" i="7"/>
  <c r="A71" i="7"/>
  <c r="A69" i="7"/>
  <c r="A67" i="7"/>
  <c r="A66" i="7"/>
  <c r="F71" i="7"/>
  <c r="A64" i="7"/>
  <c r="F69" i="7"/>
  <c r="F67" i="7"/>
  <c r="F66" i="7"/>
  <c r="F65" i="7"/>
  <c r="F63" i="7"/>
  <c r="F64" i="7"/>
  <c r="F62" i="7"/>
  <c r="A62" i="7"/>
  <c r="F60" i="7"/>
  <c r="A61" i="7"/>
  <c r="A56" i="7"/>
  <c r="F61" i="7"/>
  <c r="A60" i="7"/>
  <c r="A55" i="7"/>
  <c r="F59" i="7"/>
  <c r="F57" i="7"/>
  <c r="A59" i="7"/>
  <c r="F55" i="7"/>
  <c r="A58" i="7"/>
  <c r="F54" i="7"/>
  <c r="A54" i="7"/>
  <c r="A57" i="7"/>
  <c r="F58" i="7"/>
  <c r="F56" i="7"/>
  <c r="F45" i="7"/>
  <c r="A53" i="7"/>
  <c r="A51" i="7"/>
  <c r="A48" i="7"/>
  <c r="A47" i="7"/>
  <c r="A46" i="7"/>
  <c r="A45" i="7"/>
  <c r="F50" i="7"/>
  <c r="A49" i="7"/>
  <c r="F53" i="7"/>
  <c r="F51" i="7"/>
  <c r="F47" i="7"/>
  <c r="F46" i="7"/>
  <c r="A50" i="7"/>
  <c r="F49" i="7"/>
  <c r="A52" i="7"/>
  <c r="F52" i="7"/>
  <c r="F48" i="7"/>
  <c r="F44" i="7"/>
  <c r="A44" i="7"/>
  <c r="A41" i="7"/>
  <c r="A39" i="7"/>
  <c r="F42" i="7"/>
  <c r="F40" i="7"/>
  <c r="F39" i="7"/>
  <c r="A40" i="7"/>
  <c r="F43" i="7"/>
  <c r="F41" i="7"/>
  <c r="A43" i="7"/>
  <c r="A42" i="7"/>
  <c r="F37" i="7"/>
  <c r="A38" i="7"/>
  <c r="F36" i="7"/>
  <c r="F38" i="7"/>
  <c r="A36" i="7"/>
  <c r="F35" i="7"/>
  <c r="A35" i="7"/>
  <c r="A37" i="7"/>
  <c r="F34" i="7"/>
  <c r="A34" i="7"/>
  <c r="A33" i="7"/>
  <c r="F32" i="7"/>
  <c r="F27" i="7"/>
  <c r="A32" i="7"/>
  <c r="A27" i="7"/>
  <c r="F30" i="7"/>
  <c r="F29" i="7"/>
  <c r="A31" i="7"/>
  <c r="F31" i="7"/>
  <c r="F25" i="7"/>
  <c r="A30" i="7"/>
  <c r="A25" i="7"/>
  <c r="F33" i="7"/>
  <c r="F28" i="7"/>
  <c r="A29" i="7"/>
  <c r="A28" i="7"/>
  <c r="A26" i="7"/>
  <c r="F26" i="7"/>
  <c r="G22" i="5"/>
  <c r="F23" i="7"/>
  <c r="F22" i="7"/>
  <c r="A24" i="7"/>
  <c r="F24" i="7"/>
  <c r="A22" i="7"/>
  <c r="A23" i="7"/>
  <c r="E18" i="4"/>
  <c r="C23" i="5" s="1"/>
  <c r="E40" i="3"/>
  <c r="C22" i="5" s="1"/>
  <c r="E18" i="3"/>
  <c r="C21" i="5" s="1"/>
  <c r="F60" i="2"/>
  <c r="C12" i="5" s="1"/>
  <c r="F39" i="2"/>
  <c r="C11" i="5" s="1"/>
  <c r="D14" i="5" l="1"/>
  <c r="E14" i="5" s="1"/>
  <c r="G13" i="5"/>
  <c r="D13" i="5" s="1"/>
  <c r="E13" i="5" s="1"/>
  <c r="G9" i="5"/>
  <c r="D12" i="5"/>
  <c r="E12" i="5" s="1"/>
  <c r="G8" i="5"/>
  <c r="G21" i="5"/>
  <c r="D21" i="5" s="1"/>
  <c r="E21" i="5" s="1"/>
  <c r="G20" i="5"/>
  <c r="D20" i="5" s="1"/>
  <c r="E20" i="5" s="1"/>
  <c r="G10" i="5"/>
  <c r="D10" i="5" s="1"/>
  <c r="E10" i="5" s="1"/>
  <c r="G15" i="5"/>
  <c r="D15" i="5" s="1"/>
  <c r="E15" i="5" s="1"/>
  <c r="G23" i="5"/>
  <c r="G11" i="5"/>
  <c r="D11" i="5" s="1"/>
  <c r="E11" i="5" s="1"/>
  <c r="D22" i="5"/>
  <c r="E22" i="5" s="1"/>
  <c r="D25" i="5"/>
  <c r="D23" i="5" l="1"/>
  <c r="E23" i="5" s="1"/>
  <c r="C8" i="5"/>
  <c r="D8" i="5" s="1"/>
  <c r="E8" i="5" l="1"/>
  <c r="C9" i="5"/>
  <c r="D17" i="5" l="1"/>
  <c r="D9" i="5"/>
  <c r="E9" i="5" s="1"/>
  <c r="D2" i="7" l="1"/>
  <c r="D3" i="7" s="1"/>
  <c r="C6" i="6"/>
  <c r="C7" i="6" s="1"/>
  <c r="A7" i="6" s="1"/>
  <c r="D4" i="7" l="1"/>
  <c r="D28" i="5"/>
  <c r="D31" i="5" s="1"/>
  <c r="D7" i="6"/>
  <c r="A21" i="7" l="1"/>
  <c r="F21" i="7"/>
  <c r="A20" i="7"/>
  <c r="F20" i="7"/>
  <c r="A19" i="7"/>
  <c r="F19" i="7"/>
  <c r="F2" i="7"/>
  <c r="F18" i="7"/>
  <c r="F17" i="7"/>
  <c r="A18" i="7"/>
  <c r="A17" i="7"/>
  <c r="A15" i="7"/>
  <c r="A16" i="7"/>
  <c r="F15" i="7"/>
  <c r="F16" i="7"/>
  <c r="F4" i="7"/>
  <c r="F5" i="7"/>
  <c r="F8" i="7"/>
  <c r="A9" i="7"/>
  <c r="F7" i="7"/>
  <c r="F3" i="7"/>
  <c r="A14" i="7"/>
  <c r="A13" i="7"/>
  <c r="A5" i="7"/>
  <c r="A6" i="7"/>
  <c r="A10" i="7"/>
  <c r="F12" i="7"/>
  <c r="A11" i="7"/>
  <c r="F6" i="7"/>
  <c r="A3" i="7"/>
  <c r="F13" i="7"/>
  <c r="F10" i="7"/>
  <c r="A4" i="7"/>
  <c r="A7" i="7"/>
  <c r="A12" i="7"/>
  <c r="F9" i="7"/>
  <c r="F14" i="7"/>
  <c r="A8" i="7"/>
  <c r="F11" i="7"/>
  <c r="A2"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Sara-Anne Lee</author>
  </authors>
  <commentList>
    <comment ref="A1" authorId="0" shapeId="0" xr:uid="{A7207F81-63F1-478E-A4FA-27B1524C5330}">
      <text>
        <r>
          <rPr>
            <b/>
            <sz val="10"/>
            <color rgb="FF000000"/>
            <rFont val="Lato"/>
            <family val="2"/>
          </rPr>
          <t xml:space="preserve">Line Item Type (required). Can be Personnel, Non-Personnel, or Benefit Type
</t>
        </r>
      </text>
    </comment>
    <comment ref="B1" authorId="0" shapeId="0" xr:uid="{04EC1288-12E5-49FF-BA54-0AE77544F877}">
      <text>
        <r>
          <rPr>
            <b/>
            <sz val="10"/>
            <color rgb="FF000000"/>
            <rFont val="Lato"/>
            <family val="2"/>
          </rPr>
          <t xml:space="preserve">Budget Category (required) groups line items. </t>
        </r>
      </text>
    </comment>
    <comment ref="C1" authorId="0" shapeId="0" xr:uid="{B08BCD88-276A-40DB-BB69-B28340185501}">
      <text>
        <r>
          <rPr>
            <b/>
            <sz val="10"/>
            <color rgb="FF000000"/>
            <rFont val="Lato"/>
            <family val="2"/>
          </rPr>
          <t xml:space="preserve">Name (required). For Non-Personnel Line Item enter line item name; for Personnel Line Items enter  staff name or position; for  Benefit Type Line Items enter  Benefit Type name on Budget
</t>
        </r>
      </text>
    </comment>
    <comment ref="E1" authorId="0" shapeId="0" xr:uid="{BC5D11AD-D521-436C-8120-B752EAA102C5}">
      <text>
        <r>
          <rPr>
            <b/>
            <sz val="10"/>
            <color indexed="81"/>
            <rFont val="Lato"/>
            <family val="2"/>
          </rPr>
          <t>Direct Cost (required) in dollars. Do not include symbols ($).
Direct Cost = Grant Funded + Cash Match + In-Kind Match</t>
        </r>
      </text>
    </comment>
    <comment ref="F1" authorId="0" shapeId="0" xr:uid="{98FEB351-48CE-4EFA-AB55-D7C888A0CFCF}">
      <text>
        <r>
          <rPr>
            <b/>
            <sz val="10"/>
            <color rgb="FF000000"/>
            <rFont val="Lato"/>
            <family val="2"/>
          </rPr>
          <t>Yes or No</t>
        </r>
      </text>
    </comment>
    <comment ref="G1" authorId="0" shapeId="0" xr:uid="{94FD4C10-27DF-4023-A844-607533D72F82}">
      <text>
        <r>
          <rPr>
            <b/>
            <sz val="10"/>
            <color rgb="FF000000"/>
            <rFont val="Lato"/>
            <family val="2"/>
          </rPr>
          <t>Yes or No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McClory, Shawn W</author>
  </authors>
  <commentList>
    <comment ref="K15" authorId="0" shapeId="0" xr:uid="{38E85432-CFFC-4BB4-8E9E-BB429F857790}">
      <text>
        <r>
          <rPr>
            <sz val="12"/>
            <color indexed="81"/>
            <rFont val="Tahoma"/>
            <family val="2"/>
          </rPr>
          <t xml:space="preserve">Unemployment insurance fringe costs may only be applied to the first $9,000 of each employee’s annual earnings.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McClory, Shawn W</author>
  </authors>
  <commentList>
    <comment ref="B68" authorId="0" shapeId="0" xr:uid="{4603860D-29A3-450C-A9B1-64D4FCC2DB2B}">
      <text>
        <r>
          <rPr>
            <sz val="12"/>
            <color indexed="81"/>
            <rFont val="Arial"/>
            <family val="2"/>
            <scheme val="major"/>
          </rPr>
          <t>Tangible items that cost less than $10,000 per unit.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McClory, Shawn W</author>
  </authors>
  <commentList>
    <comment ref="B5" authorId="0" shapeId="0" xr:uid="{04E03F82-EE67-46C0-B0C5-EB34B422C4B1}">
      <text>
        <r>
          <rPr>
            <sz val="12"/>
            <color indexed="81"/>
            <rFont val="Arial"/>
            <family val="2"/>
            <scheme val="major"/>
          </rPr>
          <t xml:space="preserve">Equipment costs include tangible property that has a useful life of more than one year and a per-unit acquisition cost equal to or greater than $10,000 per unit.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McClory, Shawn W</author>
  </authors>
  <commentList>
    <comment ref="B5" authorId="0" shapeId="0" xr:uid="{E65C2FE8-FC14-4E40-A620-EF97E6592763}">
      <text>
        <r>
          <rPr>
            <sz val="12"/>
            <color indexed="81"/>
            <rFont val="Arial"/>
            <family val="2"/>
            <scheme val="major"/>
          </rPr>
          <t>Applicants that do not have a current federal negotiated indirect cost rate (including provisional rate) may elect to charge a de minimis rate of up to 15 percent of modified total direct costs (MTDC). The applicant is authorized to determine the appropriate rate up to this limit.</t>
        </r>
        <r>
          <rPr>
            <sz val="9"/>
            <color indexed="81"/>
            <rFont val="Tahoma"/>
            <family val="2"/>
          </rPr>
          <t xml:space="preserve">
</t>
        </r>
        <r>
          <rPr>
            <u/>
            <sz val="12"/>
            <color indexed="81"/>
            <rFont val="Arial"/>
            <family val="2"/>
            <scheme val="major"/>
          </rPr>
          <t>Acceptance of Negotiated Indirect Cost Rates</t>
        </r>
        <r>
          <rPr>
            <sz val="12"/>
            <color indexed="81"/>
            <rFont val="Arial"/>
            <family val="2"/>
            <scheme val="major"/>
          </rPr>
          <t xml:space="preserve">: Federal negotiated indirect cost rates will be honored pending the applicant provides a copy of their federally approved plan.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<sst xmlns="http://schemas.openxmlformats.org/spreadsheetml/2006/main" count="265" uniqueCount="174">
  <si>
    <t>Line Item Type*</t>
  </si>
  <si>
    <t>Budget Category*</t>
  </si>
  <si>
    <t>Name*</t>
  </si>
  <si>
    <t>Description</t>
  </si>
  <si>
    <t>Direct Cost*</t>
  </si>
  <si>
    <t>Exclude From Match</t>
  </si>
  <si>
    <t>Generates Indirect</t>
  </si>
  <si>
    <t>Import</t>
  </si>
  <si>
    <t>Instructions</t>
  </si>
  <si>
    <t>Operational Costs</t>
  </si>
  <si>
    <t>Participant Support Costs</t>
  </si>
  <si>
    <t>Indirect Costs</t>
  </si>
  <si>
    <t>Costs Disallowed from MTDC</t>
  </si>
  <si>
    <t>Insurance</t>
  </si>
  <si>
    <t>Total Salaries</t>
  </si>
  <si>
    <t>Retirement</t>
  </si>
  <si>
    <t>Percent</t>
  </si>
  <si>
    <t>Total Fringe</t>
  </si>
  <si>
    <t>Social Security/Medicare</t>
  </si>
  <si>
    <t>Workers' Comp</t>
  </si>
  <si>
    <t>Unemployment</t>
  </si>
  <si>
    <t>Salaries for Direct Program Staff</t>
  </si>
  <si>
    <t>Fringe Benefits for Direct Program Staff</t>
  </si>
  <si>
    <t>Budget Category</t>
  </si>
  <si>
    <t>Position Title</t>
  </si>
  <si>
    <t>Total Direct Salary</t>
  </si>
  <si>
    <t>Indirect</t>
  </si>
  <si>
    <t>Social Security/ Medicare</t>
  </si>
  <si>
    <t>Total Direct Fringe</t>
  </si>
  <si>
    <t>Contracted Services/Consultants</t>
  </si>
  <si>
    <t>Services Provided</t>
  </si>
  <si>
    <t>Contact Information
(phone, email, etc.)</t>
  </si>
  <si>
    <t>Direct Cost</t>
  </si>
  <si>
    <t>Total Contracted Services</t>
  </si>
  <si>
    <t>Travel</t>
  </si>
  <si>
    <t>Total Travel</t>
  </si>
  <si>
    <t>Maintenance and Utilities</t>
  </si>
  <si>
    <t>Total Maintenance and Utilities</t>
  </si>
  <si>
    <t>Supplies</t>
  </si>
  <si>
    <t>Total Supplies</t>
  </si>
  <si>
    <t>Equipment</t>
  </si>
  <si>
    <t>Total Equipment</t>
  </si>
  <si>
    <t>Total Occupancy</t>
  </si>
  <si>
    <t>Subrecipients/Subawards</t>
  </si>
  <si>
    <t>Name of Subrecipient</t>
  </si>
  <si>
    <t>Name</t>
  </si>
  <si>
    <t>Over $50k</t>
  </si>
  <si>
    <t>MTDC</t>
  </si>
  <si>
    <t>Incentives Paid to Participants</t>
  </si>
  <si>
    <t>Indirect Cost Rate</t>
  </si>
  <si>
    <t>Base Expenditures</t>
  </si>
  <si>
    <t>Indirect Cost Amount</t>
  </si>
  <si>
    <t>Budget Summary</t>
  </si>
  <si>
    <t>Direct Expenditures for MTDC Calculation</t>
  </si>
  <si>
    <t>Personnel</t>
  </si>
  <si>
    <t>Fringe Benefits</t>
  </si>
  <si>
    <t>Consultants/Contracts</t>
  </si>
  <si>
    <t>Subawards up to $50,000</t>
  </si>
  <si>
    <t>Total Direct</t>
  </si>
  <si>
    <t>Subawards over $50,000</t>
  </si>
  <si>
    <t>Rental Costs/Occupancy</t>
  </si>
  <si>
    <t>Rental Costs</t>
  </si>
  <si>
    <t>Total Excluded</t>
  </si>
  <si>
    <t>Total Request</t>
  </si>
  <si>
    <t>Category Name</t>
  </si>
  <si>
    <t>Rental Cost / Occupancy</t>
  </si>
  <si>
    <t>Organization Name</t>
  </si>
  <si>
    <t>Fringe Benefit Amounts</t>
  </si>
  <si>
    <t>Position and Salary</t>
  </si>
  <si>
    <t>Calculated Fringe Benefits for Direct Program Staff</t>
  </si>
  <si>
    <t>This spreadsheet should be used to develop the budget associated with your Grant Application in Euna Grants powered by Amplifund.</t>
  </si>
  <si>
    <t>This tab is used by Franklin County to import the budget into the Euna Grants. No entry is required on this tab.</t>
  </si>
  <si>
    <t>The spreadsheet includes the multiple tabs outlined below.</t>
  </si>
  <si>
    <t xml:space="preserve">Direct Expenditures </t>
  </si>
  <si>
    <t>Disallowed Costs</t>
  </si>
  <si>
    <t xml:space="preserve">Displays a list of your Costs that are disallowed from MTDC by category. </t>
  </si>
  <si>
    <t>Displays your total indirect costs.</t>
  </si>
  <si>
    <t>Total Requested Amount</t>
  </si>
  <si>
    <t>Displays your calculated base expenditure amount.</t>
  </si>
  <si>
    <t>Displays your calculated indirect cost amount.</t>
  </si>
  <si>
    <r>
      <t xml:space="preserve">If information is not entered correctly on any tab, an </t>
    </r>
    <r>
      <rPr>
        <sz val="11"/>
        <color rgb="FFFF0000"/>
        <rFont val="Arial"/>
        <family val="2"/>
        <scheme val="minor"/>
      </rPr>
      <t>error message</t>
    </r>
    <r>
      <rPr>
        <sz val="11"/>
        <rFont val="Arial"/>
        <family val="2"/>
        <scheme val="minor"/>
      </rPr>
      <t xml:space="preserve"> will appear on the Summary tab next to the cost category that needs corrected.</t>
    </r>
  </si>
  <si>
    <t>Personnel &amp; Fringe Costs</t>
  </si>
  <si>
    <t>Equipment Costs</t>
  </si>
  <si>
    <t>Rental Costs or Occupancy Costs</t>
  </si>
  <si>
    <t>Travel Costs</t>
  </si>
  <si>
    <t>Maintenance and Utilities Costs</t>
  </si>
  <si>
    <t>Supply Costs</t>
  </si>
  <si>
    <t>Contracted Services/Consultants Cost</t>
  </si>
  <si>
    <t>Displays a list of your Direct Expenditures allocated to MTDC, summarized by category.</t>
  </si>
  <si>
    <t>Equipment and Occupancy Costs</t>
  </si>
  <si>
    <t>The spreadsheet will calculate indirect costs based on the Modified Total Direct Cost (MTDC) as defined in the uniform guidance (2 CFR 200).</t>
  </si>
  <si>
    <t>The spreadsheet is password protected, only fill in the cells highlighted in light yellow:</t>
  </si>
  <si>
    <t>Insurance (Annual Amount)</t>
  </si>
  <si>
    <t>Dollar</t>
  </si>
  <si>
    <t>Other Operational Costs</t>
  </si>
  <si>
    <t>Additional Cost Justification</t>
  </si>
  <si>
    <t>Other Operational</t>
  </si>
  <si>
    <t>Total Other Costs</t>
  </si>
  <si>
    <t>Incentives/Stipends Paid to Participants</t>
  </si>
  <si>
    <t>Additional Information</t>
  </si>
  <si>
    <t>Unemployment insurance fringe costs may only be applied to the first $9,000 of each employee’s annual earnings.</t>
  </si>
  <si>
    <r>
      <rPr>
        <b/>
        <u/>
        <sz val="11"/>
        <color theme="1"/>
        <rFont val="Arial"/>
        <family val="2"/>
        <scheme val="minor"/>
      </rPr>
      <t xml:space="preserve">Operational Costs: </t>
    </r>
    <r>
      <rPr>
        <sz val="11"/>
        <color theme="1"/>
        <rFont val="Arial"/>
        <family val="2"/>
        <scheme val="minor"/>
      </rPr>
      <t xml:space="preserve">  Enter subcontractor, travel, Maintenance and Utilities, and Supplies costs.</t>
    </r>
  </si>
  <si>
    <r>
      <rPr>
        <b/>
        <u/>
        <sz val="11"/>
        <color theme="1"/>
        <rFont val="Arial"/>
        <family val="2"/>
        <scheme val="minor"/>
      </rPr>
      <t>Equipment, Occupancy</t>
    </r>
    <r>
      <rPr>
        <u/>
        <sz val="11"/>
        <color theme="1"/>
        <rFont val="Arial"/>
        <family val="2"/>
        <scheme val="minor"/>
      </rPr>
      <t>:</t>
    </r>
    <r>
      <rPr>
        <sz val="11"/>
        <color theme="1"/>
        <rFont val="Arial"/>
        <family val="2"/>
        <scheme val="minor"/>
      </rPr>
      <t xml:space="preserve">  Enter equipment and rental or occupancy costs.</t>
    </r>
  </si>
  <si>
    <r>
      <rPr>
        <b/>
        <u/>
        <sz val="11"/>
        <color theme="1"/>
        <rFont val="Arial"/>
        <family val="2"/>
        <scheme val="minor"/>
      </rPr>
      <t>Indirect Costs</t>
    </r>
    <r>
      <rPr>
        <u/>
        <sz val="11"/>
        <color theme="1"/>
        <rFont val="Arial"/>
        <family val="2"/>
        <scheme val="minor"/>
      </rPr>
      <t>:</t>
    </r>
    <r>
      <rPr>
        <sz val="11"/>
        <color theme="1"/>
        <rFont val="Arial"/>
        <family val="2"/>
        <scheme val="minor"/>
      </rPr>
      <t xml:space="preserve"> This tab includes the following categories:</t>
    </r>
  </si>
  <si>
    <r>
      <rPr>
        <b/>
        <u/>
        <sz val="11"/>
        <color theme="1"/>
        <rFont val="Arial"/>
        <family val="2"/>
        <scheme val="minor"/>
      </rPr>
      <t>Summary</t>
    </r>
    <r>
      <rPr>
        <u/>
        <sz val="11"/>
        <color theme="1"/>
        <rFont val="Arial"/>
        <family val="2"/>
        <scheme val="minor"/>
      </rPr>
      <t>:</t>
    </r>
    <r>
      <rPr>
        <sz val="11"/>
        <color theme="1"/>
        <rFont val="Arial"/>
        <family val="2"/>
        <scheme val="minor"/>
      </rPr>
      <t xml:space="preserve">  Contains a summary of your budget, review to make sure everything is accurate</t>
    </r>
  </si>
  <si>
    <t xml:space="preserve">De Minimis Rate: Applicants that do not have a current federal negotiated indirect cost rate (including provisional rate) may elect to charge a de minimis rate of up to 15 percent of modified total direct costs (MTDC). The applicant is authorized to determine the appropriate rate up to this limit.
a.	Acceptance of Negotiated Indirect Cost Rates: Federal negotiated indirect cost rates will be honored pending the applicant provides a copy of their federally approved plan.  </t>
  </si>
  <si>
    <t>Grant Period</t>
  </si>
  <si>
    <t>Program Name</t>
  </si>
  <si>
    <t>Supply Cost Justification</t>
  </si>
  <si>
    <t>Maintenance and Utilities Cost Justification</t>
  </si>
  <si>
    <t>Travel Cost Justification</t>
  </si>
  <si>
    <t>Contracted Services/Consultants Justification</t>
  </si>
  <si>
    <t>Equipment Cost Justification</t>
  </si>
  <si>
    <t>Rental Costs or Occupancy Cost Justification</t>
  </si>
  <si>
    <t>Other Operational Cost Justification</t>
  </si>
  <si>
    <t>Totals</t>
  </si>
  <si>
    <t>Total Incentives/Stipends</t>
  </si>
  <si>
    <t>Indirect Costs Justification</t>
  </si>
  <si>
    <r>
      <t xml:space="preserve">Unit Cost </t>
    </r>
    <r>
      <rPr>
        <sz val="11"/>
        <color rgb="FFFF0000"/>
        <rFont val="Arial"/>
        <family val="2"/>
        <scheme val="minor"/>
      </rPr>
      <t>*</t>
    </r>
  </si>
  <si>
    <r>
      <t xml:space="preserve">Item of Equipment </t>
    </r>
    <r>
      <rPr>
        <sz val="11"/>
        <color rgb="FFFF0000"/>
        <rFont val="Arial"/>
        <family val="2"/>
        <scheme val="minor"/>
      </rPr>
      <t>*</t>
    </r>
  </si>
  <si>
    <r>
      <t xml:space="preserve">% of Use for Program </t>
    </r>
    <r>
      <rPr>
        <sz val="11"/>
        <color rgb="FFFF0000"/>
        <rFont val="Arial"/>
        <family val="2"/>
        <scheme val="minor"/>
      </rPr>
      <t>*</t>
    </r>
  </si>
  <si>
    <r>
      <t xml:space="preserve">Unit Quantity </t>
    </r>
    <r>
      <rPr>
        <sz val="11"/>
        <color rgb="FFFF0000"/>
        <rFont val="Arial"/>
        <family val="2"/>
        <scheme val="minor"/>
      </rPr>
      <t>*</t>
    </r>
  </si>
  <si>
    <r>
      <t xml:space="preserve">Supply Item </t>
    </r>
    <r>
      <rPr>
        <sz val="11"/>
        <color rgb="FFFF0000"/>
        <rFont val="Arial"/>
        <family val="2"/>
        <scheme val="minor"/>
      </rPr>
      <t>*</t>
    </r>
  </si>
  <si>
    <r>
      <t xml:space="preserve">Detailed Explanation </t>
    </r>
    <r>
      <rPr>
        <sz val="11"/>
        <color rgb="FFFF0000"/>
        <rFont val="Arial"/>
        <family val="2"/>
        <scheme val="minor"/>
      </rPr>
      <t>*</t>
    </r>
  </si>
  <si>
    <r>
      <t xml:space="preserve">Unit Cost  </t>
    </r>
    <r>
      <rPr>
        <sz val="11"/>
        <color rgb="FFFF0000"/>
        <rFont val="Arial"/>
        <family val="2"/>
        <scheme val="minor"/>
      </rPr>
      <t>*</t>
    </r>
  </si>
  <si>
    <r>
      <t xml:space="preserve">Organization Name </t>
    </r>
    <r>
      <rPr>
        <b/>
        <sz val="11"/>
        <color rgb="FFFF0000"/>
        <rFont val="Arial"/>
        <family val="2"/>
        <scheme val="minor"/>
      </rPr>
      <t>*</t>
    </r>
  </si>
  <si>
    <r>
      <t xml:space="preserve">Program Name </t>
    </r>
    <r>
      <rPr>
        <b/>
        <sz val="11"/>
        <color rgb="FFFF0000"/>
        <rFont val="Arial"/>
        <family val="2"/>
        <scheme val="minor"/>
      </rPr>
      <t>*</t>
    </r>
  </si>
  <si>
    <r>
      <t xml:space="preserve">Grant Period Begin </t>
    </r>
    <r>
      <rPr>
        <b/>
        <sz val="11"/>
        <color rgb="FFFF0000"/>
        <rFont val="Arial"/>
        <family val="2"/>
        <scheme val="minor"/>
      </rPr>
      <t>*</t>
    </r>
  </si>
  <si>
    <r>
      <t xml:space="preserve"> End </t>
    </r>
    <r>
      <rPr>
        <b/>
        <sz val="11"/>
        <color rgb="FFFF0000"/>
        <rFont val="Arial"/>
        <family val="2"/>
        <scheme val="minor"/>
      </rPr>
      <t>*</t>
    </r>
  </si>
  <si>
    <t>HIDE THIS ROW (35) - ROW 65</t>
  </si>
  <si>
    <t>END HIDE ROWS</t>
  </si>
  <si>
    <t>HIDE THIS COLUMN</t>
  </si>
  <si>
    <t>HIDE COUMN F &amp; G</t>
  </si>
  <si>
    <t>indirect</t>
  </si>
  <si>
    <r>
      <rPr>
        <u/>
        <sz val="11"/>
        <color theme="1"/>
        <rFont val="Arial"/>
        <family val="2"/>
        <scheme val="minor"/>
      </rPr>
      <t>Enter</t>
    </r>
    <r>
      <rPr>
        <sz val="11"/>
        <color theme="1"/>
        <rFont val="Arial"/>
        <family val="2"/>
        <scheme val="minor"/>
      </rPr>
      <t xml:space="preserve"> </t>
    </r>
    <r>
      <rPr>
        <b/>
        <sz val="11"/>
        <color theme="1"/>
        <rFont val="Arial"/>
        <family val="2"/>
        <scheme val="minor"/>
      </rPr>
      <t>your organization's name</t>
    </r>
    <r>
      <rPr>
        <sz val="11"/>
        <color theme="1"/>
        <rFont val="Arial"/>
        <family val="2"/>
        <scheme val="minor"/>
      </rPr>
      <t xml:space="preserve"> in cell C1. (</t>
    </r>
    <r>
      <rPr>
        <b/>
        <sz val="11"/>
        <color theme="1"/>
        <rFont val="Arial"/>
        <family val="2"/>
        <scheme val="minor"/>
      </rPr>
      <t>Required</t>
    </r>
    <r>
      <rPr>
        <sz val="11"/>
        <color theme="1"/>
        <rFont val="Arial"/>
        <family val="2"/>
        <scheme val="minor"/>
      </rPr>
      <t>)
Your organization name will appear on each tab.</t>
    </r>
  </si>
  <si>
    <r>
      <rPr>
        <u/>
        <sz val="11"/>
        <color theme="1"/>
        <rFont val="Arial"/>
        <family val="2"/>
        <scheme val="minor"/>
      </rPr>
      <t>Enter</t>
    </r>
    <r>
      <rPr>
        <sz val="11"/>
        <color theme="1"/>
        <rFont val="Arial"/>
        <family val="2"/>
        <scheme val="minor"/>
      </rPr>
      <t xml:space="preserve"> the program your organization is applying to in cell C2.(</t>
    </r>
    <r>
      <rPr>
        <b/>
        <sz val="11"/>
        <color theme="1"/>
        <rFont val="Arial"/>
        <family val="2"/>
        <scheme val="minor"/>
      </rPr>
      <t>Required</t>
    </r>
    <r>
      <rPr>
        <sz val="11"/>
        <color theme="1"/>
        <rFont val="Arial"/>
        <family val="2"/>
        <scheme val="minor"/>
      </rPr>
      <t>)</t>
    </r>
  </si>
  <si>
    <r>
      <rPr>
        <b/>
        <u/>
        <sz val="11"/>
        <color theme="1"/>
        <rFont val="Arial"/>
        <family val="2"/>
        <scheme val="minor"/>
      </rPr>
      <t>Personnel &amp; Fringe</t>
    </r>
    <r>
      <rPr>
        <sz val="11"/>
        <color theme="1"/>
        <rFont val="Arial"/>
        <family val="2"/>
        <scheme val="minor"/>
      </rPr>
      <t>:   Enter your organization name, program name, grant period, and personnel and fringe benefit costs</t>
    </r>
  </si>
  <si>
    <r>
      <rPr>
        <u/>
        <sz val="11"/>
        <color theme="1"/>
        <rFont val="Arial"/>
        <family val="2"/>
        <scheme val="minor"/>
      </rPr>
      <t>Enter</t>
    </r>
    <r>
      <rPr>
        <sz val="11"/>
        <color theme="1"/>
        <rFont val="Arial"/>
        <family val="2"/>
        <scheme val="minor"/>
      </rPr>
      <t xml:space="preserve"> the position title, annual salary, and percentage for each position to be funded by the grant, beginning in row 16</t>
    </r>
  </si>
  <si>
    <r>
      <rPr>
        <u/>
        <sz val="11"/>
        <color theme="1"/>
        <rFont val="Arial"/>
        <family val="2"/>
        <scheme val="minor"/>
      </rPr>
      <t>Enter</t>
    </r>
    <r>
      <rPr>
        <sz val="11"/>
        <color theme="1"/>
        <rFont val="Arial"/>
        <family val="2"/>
        <scheme val="minor"/>
      </rPr>
      <t xml:space="preserve"> the name of the subcontractor, services provided, contact information, and amount in rows 7 through 16.</t>
    </r>
  </si>
  <si>
    <r>
      <rPr>
        <u/>
        <sz val="11"/>
        <color theme="1"/>
        <rFont val="Arial"/>
        <family val="2"/>
        <scheme val="minor"/>
      </rPr>
      <t>Enter</t>
    </r>
    <r>
      <rPr>
        <sz val="11"/>
        <color theme="1"/>
        <rFont val="Arial"/>
        <family val="2"/>
        <scheme val="minor"/>
      </rPr>
      <t xml:space="preserve"> the fringe benefits per person dollar amount or percent for </t>
    </r>
    <r>
      <rPr>
        <u/>
        <sz val="11"/>
        <color theme="1"/>
        <rFont val="Arial"/>
        <family val="2"/>
        <scheme val="minor"/>
      </rPr>
      <t>each</t>
    </r>
    <r>
      <rPr>
        <sz val="11"/>
        <color theme="1"/>
        <rFont val="Arial"/>
        <family val="2"/>
        <scheme val="minor"/>
      </rPr>
      <t xml:space="preserve"> fringe benefit category in cells C7 through C11.</t>
    </r>
  </si>
  <si>
    <r>
      <rPr>
        <u/>
        <sz val="11"/>
        <color theme="1"/>
        <rFont val="Arial"/>
        <family val="2"/>
        <scheme val="minor"/>
      </rPr>
      <t>Enter</t>
    </r>
    <r>
      <rPr>
        <sz val="11"/>
        <color theme="1"/>
        <rFont val="Arial"/>
        <family val="2"/>
        <scheme val="minor"/>
      </rPr>
      <t xml:space="preserve"> your grant period, the start date in cell C3 and the end date in cell E3. (</t>
    </r>
    <r>
      <rPr>
        <b/>
        <sz val="11"/>
        <color theme="1"/>
        <rFont val="Arial"/>
        <family val="2"/>
        <scheme val="minor"/>
      </rPr>
      <t>Required</t>
    </r>
    <r>
      <rPr>
        <sz val="11"/>
        <color theme="1"/>
        <rFont val="Arial"/>
        <family val="2"/>
        <scheme val="minor"/>
      </rPr>
      <t>)</t>
    </r>
  </si>
  <si>
    <r>
      <t xml:space="preserve">Position Title </t>
    </r>
    <r>
      <rPr>
        <sz val="11"/>
        <color rgb="FFFF0000"/>
        <rFont val="Arial"/>
        <family val="2"/>
        <scheme val="minor"/>
      </rPr>
      <t>*</t>
    </r>
  </si>
  <si>
    <r>
      <t xml:space="preserve">Annual Salary </t>
    </r>
    <r>
      <rPr>
        <sz val="11"/>
        <color rgb="FFFF0000"/>
        <rFont val="Arial"/>
        <family val="2"/>
        <scheme val="minor"/>
      </rPr>
      <t>*</t>
    </r>
  </si>
  <si>
    <r>
      <t xml:space="preserve">% Charged to Grant </t>
    </r>
    <r>
      <rPr>
        <sz val="11"/>
        <color rgb="FFFF0000"/>
        <rFont val="Arial"/>
        <family val="2"/>
        <scheme val="minor"/>
      </rPr>
      <t>*</t>
    </r>
  </si>
  <si>
    <r>
      <t xml:space="preserve">The </t>
    </r>
    <r>
      <rPr>
        <u/>
        <sz val="11"/>
        <color theme="1"/>
        <rFont val="Arial"/>
        <family val="2"/>
        <scheme val="minor"/>
      </rPr>
      <t>unit</t>
    </r>
    <r>
      <rPr>
        <sz val="11"/>
        <color theme="1"/>
        <rFont val="Arial"/>
        <family val="2"/>
        <scheme val="minor"/>
      </rPr>
      <t xml:space="preserve"> cost of supplies must be less than $10,000. If over $10,000 these are considered equipment expenses.</t>
    </r>
  </si>
  <si>
    <t>Use this for operational costs that do not fit into the sections or as your Grantor indicates.</t>
  </si>
  <si>
    <t>Equipment unit cost must be $10,000 or more. If below this amount it is considered a supply.</t>
  </si>
  <si>
    <r>
      <rPr>
        <u/>
        <sz val="11"/>
        <color theme="1"/>
        <rFont val="Arial"/>
        <family val="2"/>
        <scheme val="minor"/>
      </rPr>
      <t>Enter</t>
    </r>
    <r>
      <rPr>
        <sz val="11"/>
        <color theme="1"/>
        <rFont val="Arial"/>
        <family val="2"/>
        <scheme val="minor"/>
      </rPr>
      <t xml:space="preserve"> the item, total cost for the budget period, and percent of cost allocated to the grant in rows 7 through 16.</t>
    </r>
  </si>
  <si>
    <r>
      <rPr>
        <u/>
        <sz val="11"/>
        <color theme="1"/>
        <rFont val="Arial"/>
        <family val="2"/>
        <scheme val="minor"/>
      </rPr>
      <t>Enter</t>
    </r>
    <r>
      <rPr>
        <sz val="11"/>
        <color theme="1"/>
        <rFont val="Arial"/>
        <family val="2"/>
        <scheme val="minor"/>
      </rPr>
      <t xml:space="preserve"> the name of the event, a detailed explanation, and amount in rows 28 through 37.</t>
    </r>
  </si>
  <si>
    <r>
      <rPr>
        <u/>
        <sz val="11"/>
        <color theme="1"/>
        <rFont val="Arial"/>
        <family val="2"/>
        <scheme val="minor"/>
      </rPr>
      <t>Enter</t>
    </r>
    <r>
      <rPr>
        <sz val="11"/>
        <color theme="1"/>
        <rFont val="Arial"/>
        <family val="2"/>
        <scheme val="minor"/>
      </rPr>
      <t xml:space="preserve"> the description, total cost for the budget period, and percent of cost allocated to the grant in rows 49 through 58. </t>
    </r>
  </si>
  <si>
    <r>
      <rPr>
        <u/>
        <sz val="11"/>
        <color theme="1"/>
        <rFont val="Arial"/>
        <family val="2"/>
        <scheme val="minor"/>
      </rPr>
      <t>Enter</t>
    </r>
    <r>
      <rPr>
        <sz val="11"/>
        <color theme="1"/>
        <rFont val="Arial"/>
        <family val="2"/>
        <scheme val="minor"/>
      </rPr>
      <t xml:space="preserve"> the name of the cost, a detailed explanation, and amount in rows 91 through 100.</t>
    </r>
  </si>
  <si>
    <r>
      <rPr>
        <u/>
        <sz val="11"/>
        <color theme="1"/>
        <rFont val="Arial"/>
        <family val="2"/>
        <scheme val="minor"/>
      </rPr>
      <t>Enter</t>
    </r>
    <r>
      <rPr>
        <sz val="11"/>
        <color theme="1"/>
        <rFont val="Arial"/>
        <family val="2"/>
        <scheme val="minor"/>
      </rPr>
      <t xml:space="preserve"> the description, total cost for the budget period, and percent of cost allocated to the grant in rows 28 through 38.</t>
    </r>
  </si>
  <si>
    <r>
      <t xml:space="preserve">Name of Contractor/Consultant </t>
    </r>
    <r>
      <rPr>
        <sz val="11"/>
        <color rgb="FFFF0000"/>
        <rFont val="Arial"/>
        <family val="2"/>
        <scheme val="minor"/>
      </rPr>
      <t>*</t>
    </r>
  </si>
  <si>
    <r>
      <t xml:space="preserve">Detailed Explaination of Services Provided and rate if applicable </t>
    </r>
    <r>
      <rPr>
        <sz val="11"/>
        <color rgb="FFFF0000"/>
        <rFont val="Arial"/>
        <family val="2"/>
        <scheme val="minor"/>
      </rPr>
      <t>*</t>
    </r>
  </si>
  <si>
    <r>
      <t xml:space="preserve">Direct Cost </t>
    </r>
    <r>
      <rPr>
        <sz val="11"/>
        <color rgb="FFFF0000"/>
        <rFont val="Arial"/>
        <family val="2"/>
        <scheme val="minor"/>
      </rPr>
      <t>*</t>
    </r>
  </si>
  <si>
    <r>
      <t xml:space="preserve">Item </t>
    </r>
    <r>
      <rPr>
        <sz val="11"/>
        <color rgb="FFFF0000"/>
        <rFont val="Arial"/>
        <family val="2"/>
        <scheme val="minor"/>
      </rPr>
      <t>*</t>
    </r>
  </si>
  <si>
    <r>
      <t xml:space="preserve">Detailed Explanation including cost calculation </t>
    </r>
    <r>
      <rPr>
        <sz val="11"/>
        <color rgb="FFFF0000"/>
        <rFont val="Arial"/>
        <family val="2"/>
        <scheme val="minor"/>
      </rPr>
      <t>*</t>
    </r>
  </si>
  <si>
    <r>
      <t xml:space="preserve">Description </t>
    </r>
    <r>
      <rPr>
        <sz val="11"/>
        <color rgb="FFFF0000"/>
        <rFont val="Arial"/>
        <family val="2"/>
        <scheme val="minor"/>
      </rPr>
      <t>*</t>
    </r>
  </si>
  <si>
    <r>
      <t xml:space="preserve">Cost for Grant Period </t>
    </r>
    <r>
      <rPr>
        <sz val="11"/>
        <color rgb="FFFF0000"/>
        <rFont val="Arial"/>
        <family val="2"/>
        <scheme val="minor"/>
      </rPr>
      <t>*</t>
    </r>
  </si>
  <si>
    <r>
      <t xml:space="preserve">% of use for Program </t>
    </r>
    <r>
      <rPr>
        <sz val="11"/>
        <color rgb="FFFF0000"/>
        <rFont val="Arial"/>
        <family val="2"/>
        <scheme val="minor"/>
      </rPr>
      <t>*</t>
    </r>
  </si>
  <si>
    <r>
      <t xml:space="preserve">Other Item </t>
    </r>
    <r>
      <rPr>
        <sz val="11"/>
        <color rgb="FFFF0000"/>
        <rFont val="Arial"/>
        <family val="2"/>
        <scheme val="minor"/>
      </rPr>
      <t>*</t>
    </r>
  </si>
  <si>
    <r>
      <t xml:space="preserve">Description (rent/mortgage/ lease/depreciation) </t>
    </r>
    <r>
      <rPr>
        <sz val="11"/>
        <color rgb="FFFF0000"/>
        <rFont val="Arial"/>
        <family val="2"/>
        <scheme val="minor"/>
      </rPr>
      <t>*</t>
    </r>
  </si>
  <si>
    <r>
      <t xml:space="preserve">Explanation/Formula </t>
    </r>
    <r>
      <rPr>
        <sz val="11"/>
        <color rgb="FFFF0000"/>
        <rFont val="Arial"/>
        <family val="2"/>
        <scheme val="minor"/>
      </rPr>
      <t>*</t>
    </r>
  </si>
  <si>
    <r>
      <rPr>
        <b/>
        <u/>
        <sz val="11"/>
        <color theme="1"/>
        <rFont val="Arial"/>
        <family val="2"/>
        <scheme val="minor"/>
      </rPr>
      <t>Subrecipients\Subawards Costs</t>
    </r>
    <r>
      <rPr>
        <u/>
        <sz val="11"/>
        <color theme="1"/>
        <rFont val="Arial"/>
        <family val="2"/>
        <scheme val="minor"/>
      </rPr>
      <t>:</t>
    </r>
    <r>
      <rPr>
        <sz val="11"/>
        <color theme="1"/>
        <rFont val="Arial"/>
        <family val="2"/>
        <scheme val="minor"/>
      </rPr>
      <t xml:space="preserve">  Enter subrecipient/subawards</t>
    </r>
  </si>
  <si>
    <r>
      <rPr>
        <u/>
        <sz val="11"/>
        <color theme="1"/>
        <rFont val="Arial"/>
        <family val="2"/>
        <scheme val="minor"/>
      </rPr>
      <t>Enter</t>
    </r>
    <r>
      <rPr>
        <sz val="11"/>
        <color theme="1"/>
        <rFont val="Arial"/>
        <family val="2"/>
        <scheme val="minor"/>
      </rPr>
      <t xml:space="preserve"> the name of the subrecipient, description of services provided, contact information, and amount in rows 7 through 16.</t>
    </r>
  </si>
  <si>
    <r>
      <rPr>
        <b/>
        <u/>
        <sz val="11"/>
        <color theme="1"/>
        <rFont val="Arial"/>
        <family val="2"/>
        <scheme val="minor"/>
      </rPr>
      <t>Participant Support Costs</t>
    </r>
    <r>
      <rPr>
        <u/>
        <sz val="11"/>
        <color theme="1"/>
        <rFont val="Arial"/>
        <family val="2"/>
        <scheme val="minor"/>
      </rPr>
      <t>:</t>
    </r>
    <r>
      <rPr>
        <sz val="11"/>
        <color theme="1"/>
        <rFont val="Arial"/>
        <family val="2"/>
        <scheme val="minor"/>
      </rPr>
      <t xml:space="preserve">  Enter incentives or stipends paid</t>
    </r>
  </si>
  <si>
    <r>
      <rPr>
        <u/>
        <sz val="11"/>
        <color theme="1"/>
        <rFont val="Arial"/>
        <family val="2"/>
        <scheme val="minor"/>
      </rPr>
      <t>Enter</t>
    </r>
    <r>
      <rPr>
        <sz val="11"/>
        <color theme="1"/>
        <rFont val="Arial"/>
        <family val="2"/>
        <scheme val="minor"/>
      </rPr>
      <t xml:space="preserve"> a description, a detailed explanation or formula, and amount in rows 7 through 16.</t>
    </r>
  </si>
  <si>
    <r>
      <t xml:space="preserve">Name of Subrecipient </t>
    </r>
    <r>
      <rPr>
        <sz val="11"/>
        <color rgb="FFFF0000"/>
        <rFont val="Arial"/>
        <family val="2"/>
        <scheme val="minor"/>
      </rPr>
      <t>*</t>
    </r>
  </si>
  <si>
    <r>
      <t xml:space="preserve">Services Provided </t>
    </r>
    <r>
      <rPr>
        <sz val="11"/>
        <color rgb="FFFF0000"/>
        <rFont val="Arial"/>
        <family val="2"/>
        <scheme val="minor"/>
      </rPr>
      <t>*</t>
    </r>
  </si>
  <si>
    <r>
      <t xml:space="preserve">Contact Information
(phone, email, etc.) </t>
    </r>
    <r>
      <rPr>
        <sz val="11"/>
        <color rgb="FFFF0000"/>
        <rFont val="Arial"/>
        <family val="2"/>
        <scheme val="minor"/>
      </rPr>
      <t>*</t>
    </r>
  </si>
  <si>
    <r>
      <rPr>
        <u/>
        <sz val="11"/>
        <color theme="1"/>
        <rFont val="Arial"/>
        <family val="2"/>
        <scheme val="minor"/>
      </rPr>
      <t>Enter</t>
    </r>
    <r>
      <rPr>
        <sz val="11"/>
        <color theme="1"/>
        <rFont val="Arial"/>
        <family val="2"/>
        <scheme val="minor"/>
      </rPr>
      <t xml:space="preserve"> your organization's indirect cost rate in cell C5.
The percentage should either be your organization's negotiated indirect cost rate (NICRA) or the de minimis rate.</t>
    </r>
  </si>
  <si>
    <r>
      <t xml:space="preserve">Displays your Total Requested Amount.  
</t>
    </r>
    <r>
      <rPr>
        <b/>
        <sz val="11"/>
        <color theme="1"/>
        <rFont val="Arial"/>
        <family val="2"/>
        <scheme val="minor"/>
      </rPr>
      <t>Please make sure that the amount in cell D31 matches the amount in the Award Requested on the Application in Euna Grants.</t>
    </r>
  </si>
  <si>
    <r>
      <t>This tab provides the instructions for completing this spreadsheet. No entry is required on this tab.
Each tab provides additional cost justification fields for each section. These fields should be used to provide further explanation of your budget items. Depending on the Grant you are applying for the requirements for what needs to be documented may vary.
Fields that have a</t>
    </r>
    <r>
      <rPr>
        <sz val="11"/>
        <color rgb="FFFF0000"/>
        <rFont val="Arial"/>
        <family val="2"/>
        <scheme val="minor"/>
      </rPr>
      <t xml:space="preserve"> red *</t>
    </r>
    <r>
      <rPr>
        <sz val="11"/>
        <color theme="1"/>
        <rFont val="Arial"/>
        <family val="2"/>
        <scheme val="minor"/>
      </rPr>
      <t xml:space="preserve">, indicate that the field is required. 
     If you are completing a budget section that includes line items, every column marked with a </t>
    </r>
    <r>
      <rPr>
        <sz val="11"/>
        <color rgb="FFFF0000"/>
        <rFont val="Arial"/>
        <family val="2"/>
        <scheme val="minor"/>
      </rPr>
      <t>red *</t>
    </r>
    <r>
      <rPr>
        <sz val="11"/>
        <color theme="1"/>
        <rFont val="Arial"/>
        <family val="2"/>
        <scheme val="minor"/>
      </rPr>
      <t xml:space="preserve"> must be filled out.
     If you do not have any budget line items in a section, then you can skip those fields — you don’t need to enter anything.
</t>
    </r>
    <r>
      <rPr>
        <b/>
        <sz val="11"/>
        <color theme="1"/>
        <rFont val="Arial"/>
        <family val="2"/>
        <scheme val="minor"/>
      </rPr>
      <t xml:space="preserve">All Budget Line Items MUST have a value greater than 0. 
</t>
    </r>
  </si>
  <si>
    <r>
      <t xml:space="preserve">Enter </t>
    </r>
    <r>
      <rPr>
        <sz val="11"/>
        <color theme="1"/>
        <rFont val="Arial"/>
        <family val="2"/>
        <scheme val="minor"/>
      </rPr>
      <t>the item, a detailed explanation, unit quantity, and unit cost in rows 70 through 79.</t>
    </r>
    <r>
      <rPr>
        <u/>
        <sz val="11"/>
        <color theme="1"/>
        <rFont val="Arial"/>
        <family val="2"/>
        <scheme val="minor"/>
      </rPr>
      <t xml:space="preserve">
</t>
    </r>
    <r>
      <rPr>
        <sz val="11"/>
        <color theme="1"/>
        <rFont val="Arial"/>
        <family val="2"/>
        <scheme val="minor"/>
      </rPr>
      <t xml:space="preserve">If you have a collection of miscellaneous supplies, and need to enter a single dollar amount, set the unit quantity to </t>
    </r>
    <r>
      <rPr>
        <u/>
        <sz val="11"/>
        <color theme="1"/>
        <rFont val="Arial"/>
        <family val="2"/>
        <scheme val="minor"/>
      </rPr>
      <t>1</t>
    </r>
    <r>
      <rPr>
        <sz val="11"/>
        <color theme="1"/>
        <rFont val="Arial"/>
        <family val="2"/>
        <scheme val="minor"/>
      </rPr>
      <t xml:space="preserve"> and the Unit Cost to the total amount. Refer to agency or grant requirements on any additional justification or explanation that might be required.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</si>
</sst>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quot;$&quot;#,##0.00;\-&quot;$&quot;#,##0.00;;"/>
  </numFmts>
  <fonts count="22" x14ac:knownFonts="1">
    <font>
      <sz val="11"/>
      <color theme="1"/>
      <name val="Arial"/>
      <family val="2"/>
      <scheme val="minor"/>
    </font>
    <font>
      <sz val="10"/>
      <color theme="1"/>
      <name val="Arial"/>
      <family val="2"/>
    </font>
    <font>
      <sz val="11"/>
      <color theme="1"/>
      <name val="Arial"/>
      <family val="2"/>
      <scheme val="minor"/>
    </font>
    <font>
      <b/>
      <sz val="11"/>
      <color theme="1"/>
      <name val="Arial"/>
      <family val="2"/>
    </font>
    <font>
      <b/>
      <sz val="10"/>
      <color rgb="FF000000"/>
      <name val="Lato"/>
      <family val="2"/>
    </font>
    <font>
      <b/>
      <sz val="10"/>
      <color indexed="81"/>
      <name val="Lato"/>
      <family val="2"/>
    </font>
    <font>
      <sz val="11"/>
      <name val="Arial"/>
      <family val="2"/>
      <scheme val="minor"/>
    </font>
    <font>
      <b/>
      <sz val="11"/>
      <color theme="1"/>
      <name val="Arial"/>
      <family val="2"/>
      <scheme val="minor"/>
    </font>
    <font>
      <u/>
      <sz val="11"/>
      <color theme="1"/>
      <name val="Arial"/>
      <family val="2"/>
      <scheme val="minor"/>
    </font>
    <font>
      <sz val="11"/>
      <color rgb="FFFF0000"/>
      <name val="Arial"/>
      <family val="2"/>
      <scheme val="minor"/>
    </font>
    <font>
      <sz val="11"/>
      <color theme="0"/>
      <name val="Arial"/>
      <family val="2"/>
      <scheme val="minor"/>
    </font>
    <font>
      <b/>
      <sz val="14"/>
      <color theme="1"/>
      <name val="Arial"/>
      <family val="2"/>
      <scheme val="minor"/>
    </font>
    <font>
      <b/>
      <sz val="12"/>
      <color theme="0"/>
      <name val="Arial"/>
      <family val="2"/>
      <scheme val="minor"/>
    </font>
    <font>
      <sz val="8"/>
      <name val="Arial"/>
      <family val="2"/>
      <scheme val="minor"/>
    </font>
    <font>
      <sz val="9"/>
      <color indexed="81"/>
      <name val="Tahoma"/>
      <family val="2"/>
    </font>
    <font>
      <sz val="12"/>
      <color indexed="81"/>
      <name val="Tahoma"/>
      <family val="2"/>
    </font>
    <font>
      <sz val="12"/>
      <color indexed="81"/>
      <name val="Arial"/>
      <family val="2"/>
      <scheme val="major"/>
    </font>
    <font>
      <b/>
      <u/>
      <sz val="11"/>
      <color theme="1"/>
      <name val="Arial"/>
      <family val="2"/>
      <scheme val="minor"/>
    </font>
    <font>
      <u/>
      <sz val="12"/>
      <color indexed="81"/>
      <name val="Arial"/>
      <family val="2"/>
      <scheme val="major"/>
    </font>
    <font>
      <b/>
      <sz val="12"/>
      <color theme="1"/>
      <name val="Arial"/>
      <family val="2"/>
      <scheme val="minor"/>
    </font>
    <font>
      <sz val="12"/>
      <color theme="1"/>
      <name val="Arial"/>
      <family val="2"/>
      <scheme val="minor"/>
    </font>
    <font>
      <b/>
      <sz val="11"/>
      <color rgb="FFFF0000"/>
      <name val="Arial"/>
      <family val="2"/>
      <scheme val="minor"/>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3"/>
        <bgColor indexed="64"/>
      </patternFill>
    </fill>
    <fill>
      <patternFill patternType="solid">
        <fgColor rgb="FFFFFFCC"/>
        <bgColor indexed="64"/>
      </patternFill>
    </fill>
    <fill>
      <patternFill patternType="solid">
        <fgColor rgb="FFDC3939"/>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 fillId="0" borderId="0"/>
  </cellStyleXfs>
  <cellXfs count="152">
    <xf numFmtId="0" fontId="0" fillId="0" borderId="0" xfId="0"/>
    <xf numFmtId="164" fontId="0" fillId="0" borderId="0" xfId="1" applyNumberFormat="1" applyFont="1"/>
    <xf numFmtId="164" fontId="0" fillId="0" borderId="0" xfId="0" applyNumberFormat="1"/>
    <xf numFmtId="0" fontId="0" fillId="0" borderId="0" xfId="0" applyAlignment="1">
      <alignment horizontal="right"/>
    </xf>
    <xf numFmtId="0" fontId="0" fillId="0" borderId="0" xfId="0" applyAlignment="1">
      <alignment wrapText="1"/>
    </xf>
    <xf numFmtId="0" fontId="0" fillId="2" borderId="0" xfId="0" applyFill="1" applyProtection="1">
      <protection locked="0"/>
    </xf>
    <xf numFmtId="0" fontId="0" fillId="2" borderId="0" xfId="0" applyFill="1"/>
    <xf numFmtId="164" fontId="0" fillId="0" borderId="0" xfId="0" applyNumberFormat="1" applyProtection="1">
      <protection locked="0"/>
    </xf>
    <xf numFmtId="0" fontId="1" fillId="0" borderId="0" xfId="4"/>
    <xf numFmtId="0" fontId="1" fillId="0" borderId="0" xfId="4" applyAlignment="1">
      <alignment wrapText="1"/>
    </xf>
    <xf numFmtId="164" fontId="0" fillId="2" borderId="0" xfId="0" applyNumberFormat="1" applyFill="1" applyProtection="1">
      <protection locked="0"/>
    </xf>
    <xf numFmtId="43" fontId="1" fillId="0" borderId="0" xfId="3" applyFont="1" applyAlignment="1">
      <alignment wrapText="1"/>
    </xf>
    <xf numFmtId="43" fontId="1" fillId="0" borderId="0" xfId="3" applyFont="1"/>
    <xf numFmtId="164" fontId="0" fillId="2" borderId="0" xfId="1" applyNumberFormat="1" applyFont="1" applyFill="1"/>
    <xf numFmtId="164" fontId="0" fillId="0" borderId="0" xfId="1" applyNumberFormat="1" applyFont="1" applyFill="1"/>
    <xf numFmtId="164" fontId="0" fillId="2" borderId="0" xfId="0" applyNumberFormat="1" applyFill="1"/>
    <xf numFmtId="0" fontId="3" fillId="3" borderId="0" xfId="4" applyFont="1" applyFill="1"/>
    <xf numFmtId="0" fontId="3" fillId="3" borderId="0" xfId="4" applyFont="1" applyFill="1" applyAlignment="1">
      <alignment wrapText="1"/>
    </xf>
    <xf numFmtId="2" fontId="3" fillId="3" borderId="0" xfId="4" applyNumberFormat="1" applyFont="1" applyFill="1"/>
    <xf numFmtId="2" fontId="0" fillId="0" borderId="0" xfId="0" applyNumberFormat="1"/>
    <xf numFmtId="164" fontId="0" fillId="0" borderId="0" xfId="0" applyNumberFormat="1" applyAlignment="1">
      <alignment horizontal="left"/>
    </xf>
    <xf numFmtId="0" fontId="1" fillId="0" borderId="0" xfId="4" applyAlignment="1">
      <alignment horizontal="center"/>
    </xf>
    <xf numFmtId="0" fontId="0" fillId="0" borderId="0" xfId="0" applyAlignment="1">
      <alignment horizontal="left"/>
    </xf>
    <xf numFmtId="0" fontId="0" fillId="0" borderId="1" xfId="0" applyBorder="1" applyAlignment="1">
      <alignment vertical="top"/>
    </xf>
    <xf numFmtId="0" fontId="0" fillId="0" borderId="1" xfId="0" applyBorder="1" applyAlignment="1">
      <alignment vertical="top" wrapText="1"/>
    </xf>
    <xf numFmtId="164" fontId="0" fillId="0" borderId="1" xfId="1" applyNumberFormat="1" applyFont="1" applyBorder="1"/>
    <xf numFmtId="164" fontId="0" fillId="2" borderId="1" xfId="1" applyNumberFormat="1" applyFont="1" applyFill="1" applyBorder="1"/>
    <xf numFmtId="164" fontId="0" fillId="0" borderId="1" xfId="0" applyNumberFormat="1" applyBorder="1"/>
    <xf numFmtId="0" fontId="0" fillId="2" borderId="1" xfId="0" applyFill="1" applyBorder="1"/>
    <xf numFmtId="0" fontId="0" fillId="0" borderId="1" xfId="0" applyBorder="1"/>
    <xf numFmtId="164" fontId="0" fillId="0" borderId="2" xfId="0" applyNumberFormat="1" applyBorder="1"/>
    <xf numFmtId="164" fontId="0" fillId="0" borderId="3" xfId="0" applyNumberFormat="1" applyBorder="1"/>
    <xf numFmtId="0" fontId="0" fillId="0" borderId="9" xfId="0" applyBorder="1"/>
    <xf numFmtId="0" fontId="8" fillId="0" borderId="10" xfId="0" applyFont="1" applyBorder="1" applyAlignment="1">
      <alignment horizontal="left" vertical="top"/>
    </xf>
    <xf numFmtId="0" fontId="0" fillId="0" borderId="10" xfId="0" applyBorder="1"/>
    <xf numFmtId="0" fontId="0" fillId="0" borderId="10" xfId="0" applyBorder="1" applyAlignment="1">
      <alignment horizontal="left" vertical="top" wrapText="1"/>
    </xf>
    <xf numFmtId="0" fontId="0" fillId="0" borderId="10" xfId="0" applyBorder="1" applyAlignment="1">
      <alignment horizontal="left" indent="2"/>
    </xf>
    <xf numFmtId="164" fontId="0" fillId="0" borderId="0" xfId="1" applyNumberFormat="1" applyFont="1" applyFill="1" applyBorder="1" applyProtection="1"/>
    <xf numFmtId="0" fontId="10" fillId="0" borderId="0" xfId="0" applyFont="1" applyAlignment="1">
      <alignment horizontal="center"/>
    </xf>
    <xf numFmtId="0" fontId="7" fillId="0" borderId="0" xfId="0" applyFont="1"/>
    <xf numFmtId="164" fontId="0" fillId="0" borderId="9" xfId="0" applyNumberFormat="1" applyBorder="1"/>
    <xf numFmtId="164" fontId="7" fillId="0" borderId="9" xfId="0" applyNumberFormat="1" applyFont="1" applyBorder="1" applyAlignment="1">
      <alignment horizontal="right"/>
    </xf>
    <xf numFmtId="0" fontId="7" fillId="0" borderId="9" xfId="0" applyFont="1" applyBorder="1" applyAlignment="1">
      <alignment horizontal="right"/>
    </xf>
    <xf numFmtId="164" fontId="0" fillId="5" borderId="1" xfId="1" applyNumberFormat="1" applyFont="1" applyFill="1" applyBorder="1" applyProtection="1"/>
    <xf numFmtId="164" fontId="0" fillId="5" borderId="1" xfId="1" applyNumberFormat="1" applyFont="1" applyFill="1" applyBorder="1" applyProtection="1">
      <protection locked="0"/>
    </xf>
    <xf numFmtId="10" fontId="0" fillId="5" borderId="1" xfId="0" applyNumberFormat="1" applyFill="1" applyBorder="1" applyProtection="1">
      <protection locked="0"/>
    </xf>
    <xf numFmtId="164" fontId="0" fillId="5" borderId="1" xfId="0" applyNumberFormat="1" applyFill="1" applyBorder="1" applyProtection="1">
      <protection locked="0"/>
    </xf>
    <xf numFmtId="10" fontId="0" fillId="5" borderId="1" xfId="2" applyNumberFormat="1" applyFont="1" applyFill="1" applyBorder="1" applyProtection="1">
      <protection locked="0"/>
    </xf>
    <xf numFmtId="164" fontId="0" fillId="5" borderId="5" xfId="0" applyNumberFormat="1" applyFill="1" applyBorder="1" applyProtection="1">
      <protection locked="0"/>
    </xf>
    <xf numFmtId="10" fontId="0" fillId="5" borderId="5" xfId="2" applyNumberFormat="1" applyFont="1" applyFill="1" applyBorder="1" applyProtection="1">
      <protection locked="0"/>
    </xf>
    <xf numFmtId="0" fontId="0" fillId="3" borderId="1" xfId="0" applyFill="1" applyBorder="1" applyAlignment="1">
      <alignment wrapText="1"/>
    </xf>
    <xf numFmtId="0" fontId="0" fillId="3" borderId="1" xfId="0" applyFill="1" applyBorder="1" applyAlignment="1">
      <alignment horizontal="center" wrapText="1"/>
    </xf>
    <xf numFmtId="0" fontId="0" fillId="3" borderId="1" xfId="0" applyFill="1" applyBorder="1"/>
    <xf numFmtId="0" fontId="0" fillId="3" borderId="4" xfId="0" applyFill="1" applyBorder="1" applyAlignment="1">
      <alignment wrapText="1"/>
    </xf>
    <xf numFmtId="0" fontId="0" fillId="3" borderId="4" xfId="0" applyFill="1" applyBorder="1"/>
    <xf numFmtId="0" fontId="0" fillId="3" borderId="1" xfId="0" applyFill="1" applyBorder="1" applyAlignment="1">
      <alignment vertical="top"/>
    </xf>
    <xf numFmtId="0" fontId="0" fillId="5" borderId="1" xfId="0" applyFill="1" applyBorder="1" applyAlignment="1" applyProtection="1">
      <alignment wrapText="1"/>
      <protection locked="0"/>
    </xf>
    <xf numFmtId="0" fontId="0" fillId="5" borderId="5" xfId="0" applyFill="1" applyBorder="1" applyAlignment="1" applyProtection="1">
      <alignment wrapText="1"/>
      <protection locked="0"/>
    </xf>
    <xf numFmtId="0" fontId="0" fillId="3" borderId="1" xfId="0" applyFill="1" applyBorder="1" applyAlignment="1">
      <alignment horizontal="left" wrapText="1"/>
    </xf>
    <xf numFmtId="165" fontId="0" fillId="0" borderId="1" xfId="0" applyNumberFormat="1" applyBorder="1"/>
    <xf numFmtId="0" fontId="0" fillId="0" borderId="12" xfId="0" applyBorder="1" applyAlignment="1">
      <alignment vertical="center"/>
    </xf>
    <xf numFmtId="0" fontId="0" fillId="0" borderId="0" xfId="0" applyAlignment="1">
      <alignment vertical="center" wrapText="1"/>
    </xf>
    <xf numFmtId="164" fontId="0" fillId="0" borderId="0" xfId="0" applyNumberFormat="1" applyAlignment="1">
      <alignment vertical="center" wrapText="1"/>
    </xf>
    <xf numFmtId="164" fontId="0" fillId="0" borderId="0" xfId="0" applyNumberFormat="1" applyAlignment="1">
      <alignment vertical="center"/>
    </xf>
    <xf numFmtId="0" fontId="0" fillId="0" borderId="1" xfId="0" applyBorder="1" applyAlignment="1">
      <alignment horizontal="left" vertical="top"/>
    </xf>
    <xf numFmtId="0" fontId="0" fillId="0" borderId="1" xfId="0" applyBorder="1" applyAlignment="1">
      <alignment horizontal="left" vertical="top" wrapText="1"/>
    </xf>
    <xf numFmtId="0" fontId="9" fillId="0" borderId="0" xfId="0" applyFont="1"/>
    <xf numFmtId="164" fontId="0" fillId="5" borderId="1" xfId="0" applyNumberFormat="1" applyFill="1" applyBorder="1" applyAlignment="1" applyProtection="1">
      <alignment wrapText="1"/>
      <protection locked="0"/>
    </xf>
    <xf numFmtId="2" fontId="0" fillId="5" borderId="1" xfId="0" applyNumberFormat="1" applyFill="1" applyBorder="1" applyAlignment="1" applyProtection="1">
      <alignment wrapText="1"/>
      <protection locked="0"/>
    </xf>
    <xf numFmtId="0" fontId="6" fillId="0" borderId="0" xfId="0" applyFont="1" applyAlignment="1">
      <alignment horizontal="left" vertical="top" wrapText="1"/>
    </xf>
    <xf numFmtId="164" fontId="0" fillId="0" borderId="14" xfId="0" applyNumberFormat="1" applyBorder="1"/>
    <xf numFmtId="0" fontId="0" fillId="0" borderId="0" xfId="0" applyAlignment="1">
      <alignment vertical="top" wrapText="1"/>
    </xf>
    <xf numFmtId="0" fontId="0" fillId="0" borderId="7" xfId="0" applyBorder="1"/>
    <xf numFmtId="0" fontId="0" fillId="0" borderId="8" xfId="0" applyBorder="1"/>
    <xf numFmtId="0" fontId="19" fillId="0" borderId="6" xfId="0" applyFont="1" applyBorder="1"/>
    <xf numFmtId="0" fontId="20" fillId="0" borderId="7" xfId="0" applyFont="1" applyBorder="1"/>
    <xf numFmtId="0" fontId="20" fillId="0" borderId="8" xfId="0" applyFont="1" applyBorder="1"/>
    <xf numFmtId="164" fontId="0" fillId="0" borderId="4" xfId="0" applyNumberFormat="1" applyBorder="1"/>
    <xf numFmtId="164" fontId="0" fillId="0" borderId="1" xfId="0" applyNumberFormat="1" applyBorder="1" applyAlignment="1">
      <alignment horizontal="center" wrapText="1"/>
    </xf>
    <xf numFmtId="0" fontId="0" fillId="0" borderId="0" xfId="0" applyAlignment="1">
      <alignment horizontal="left" indent="8"/>
    </xf>
    <xf numFmtId="0" fontId="0" fillId="0" borderId="0" xfId="0"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top"/>
    </xf>
    <xf numFmtId="0" fontId="7" fillId="0" borderId="0" xfId="0" applyFont="1" applyAlignment="1" applyProtection="1">
      <alignment horizontal="left"/>
      <protection locked="0"/>
    </xf>
    <xf numFmtId="0" fontId="7" fillId="0" borderId="0" xfId="0" applyFont="1" applyProtection="1">
      <protection locked="0"/>
    </xf>
    <xf numFmtId="0" fontId="7" fillId="0" borderId="0" xfId="0" applyFont="1" applyAlignment="1">
      <alignment horizontal="left" indent="3"/>
    </xf>
    <xf numFmtId="0" fontId="0" fillId="6" borderId="0" xfId="0" applyFill="1"/>
    <xf numFmtId="0" fontId="0" fillId="0" borderId="0" xfId="0" applyProtection="1">
      <protection locked="0"/>
    </xf>
    <xf numFmtId="0" fontId="7" fillId="6" borderId="0" xfId="0" applyFont="1" applyFill="1"/>
    <xf numFmtId="0" fontId="0" fillId="0" borderId="0" xfId="0" applyAlignment="1">
      <alignment horizontal="left" vertical="top" wrapText="1"/>
    </xf>
    <xf numFmtId="0" fontId="0" fillId="0" borderId="0" xfId="0" applyAlignment="1">
      <alignment horizontal="left" vertical="top"/>
    </xf>
    <xf numFmtId="14" fontId="0" fillId="5" borderId="5" xfId="0" applyNumberFormat="1" applyFill="1" applyBorder="1" applyAlignment="1" applyProtection="1">
      <alignment horizontal="center" vertical="center"/>
      <protection locked="0"/>
    </xf>
    <xf numFmtId="0" fontId="0" fillId="3" borderId="1" xfId="0" applyFill="1" applyBorder="1" applyAlignment="1">
      <alignment horizontal="center" vertical="top"/>
    </xf>
    <xf numFmtId="0" fontId="0" fillId="0" borderId="1" xfId="0" applyBorder="1" applyAlignment="1">
      <alignment horizontal="left" vertical="top" wrapText="1"/>
    </xf>
    <xf numFmtId="0" fontId="0" fillId="0" borderId="11" xfId="0" applyBorder="1" applyAlignment="1">
      <alignment horizontal="left" wrapText="1"/>
    </xf>
    <xf numFmtId="0" fontId="0" fillId="0" borderId="11" xfId="0" applyBorder="1" applyAlignment="1">
      <alignment horizontal="left"/>
    </xf>
    <xf numFmtId="0" fontId="0" fillId="0" borderId="11" xfId="0" applyBorder="1" applyAlignment="1">
      <alignment horizontal="left" vertical="top"/>
    </xf>
    <xf numFmtId="0" fontId="0" fillId="0" borderId="0" xfId="0" applyAlignment="1">
      <alignment horizontal="left" vertical="top" wrapText="1"/>
    </xf>
    <xf numFmtId="0" fontId="8" fillId="0" borderId="0" xfId="0" applyFont="1" applyAlignment="1">
      <alignment horizontal="left"/>
    </xf>
    <xf numFmtId="0" fontId="8" fillId="0" borderId="11" xfId="0" applyFont="1" applyBorder="1" applyAlignment="1">
      <alignment horizontal="left"/>
    </xf>
    <xf numFmtId="0" fontId="11" fillId="3" borderId="1" xfId="0" applyFont="1" applyFill="1" applyBorder="1" applyAlignment="1">
      <alignment horizontal="left"/>
    </xf>
    <xf numFmtId="0" fontId="0" fillId="0" borderId="9" xfId="0" applyBorder="1" applyAlignment="1">
      <alignment horizontal="left" vertical="top"/>
    </xf>
    <xf numFmtId="0" fontId="0" fillId="0" borderId="10" xfId="0" applyBorder="1" applyAlignment="1">
      <alignment vertical="top" wrapText="1"/>
    </xf>
    <xf numFmtId="0" fontId="0" fillId="0" borderId="10" xfId="0" applyBorder="1" applyAlignment="1">
      <alignment vertical="top"/>
    </xf>
    <xf numFmtId="0" fontId="6" fillId="0" borderId="0" xfId="0" applyFont="1" applyAlignment="1">
      <alignment horizontal="left" vertical="top" wrapText="1"/>
    </xf>
    <xf numFmtId="0" fontId="8" fillId="0" borderId="1" xfId="0" applyFont="1" applyBorder="1" applyAlignment="1">
      <alignment horizontal="left" vertical="top" wrapText="1"/>
    </xf>
    <xf numFmtId="0" fontId="0" fillId="0" borderId="6" xfId="0" applyBorder="1" applyAlignment="1">
      <alignment horizontal="left" vertical="top" wrapText="1"/>
    </xf>
    <xf numFmtId="0" fontId="0" fillId="0" borderId="8" xfId="0" applyBorder="1" applyAlignment="1">
      <alignment horizontal="left" vertical="top" wrapText="1"/>
    </xf>
    <xf numFmtId="0" fontId="0" fillId="5" borderId="13" xfId="0" applyFill="1" applyBorder="1" applyAlignment="1" applyProtection="1">
      <alignment horizontal="left" vertical="top" wrapText="1"/>
      <protection locked="0"/>
    </xf>
    <xf numFmtId="0" fontId="0" fillId="5" borderId="14" xfId="0" applyFill="1" applyBorder="1" applyAlignment="1" applyProtection="1">
      <alignment horizontal="left" vertical="top" wrapText="1"/>
      <protection locked="0"/>
    </xf>
    <xf numFmtId="0" fontId="0" fillId="5" borderId="15" xfId="0" applyFill="1" applyBorder="1" applyAlignment="1" applyProtection="1">
      <alignment horizontal="left" vertical="top" wrapText="1"/>
      <protection locked="0"/>
    </xf>
    <xf numFmtId="0" fontId="0" fillId="5" borderId="12"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16" xfId="0" applyFill="1" applyBorder="1" applyAlignment="1" applyProtection="1">
      <alignment horizontal="left" vertical="top" wrapText="1"/>
      <protection locked="0"/>
    </xf>
    <xf numFmtId="0" fontId="0" fillId="5" borderId="17" xfId="0" applyFill="1" applyBorder="1" applyAlignment="1" applyProtection="1">
      <alignment horizontal="left" vertical="top" wrapText="1"/>
      <protection locked="0"/>
    </xf>
    <xf numFmtId="0" fontId="0" fillId="5" borderId="18" xfId="0" applyFill="1" applyBorder="1" applyAlignment="1" applyProtection="1">
      <alignment horizontal="left" vertical="top" wrapText="1"/>
      <protection locked="0"/>
    </xf>
    <xf numFmtId="0" fontId="0" fillId="5" borderId="19" xfId="0" applyFill="1" applyBorder="1" applyAlignment="1" applyProtection="1">
      <alignment horizontal="left" vertical="top" wrapText="1"/>
      <protection locked="0"/>
    </xf>
    <xf numFmtId="0" fontId="0" fillId="3" borderId="6" xfId="0" applyFill="1" applyBorder="1" applyAlignment="1">
      <alignment horizontal="left"/>
    </xf>
    <xf numFmtId="0" fontId="0" fillId="3" borderId="7" xfId="0" applyFill="1" applyBorder="1" applyAlignment="1">
      <alignment horizontal="left"/>
    </xf>
    <xf numFmtId="0" fontId="0" fillId="3" borderId="8" xfId="0" applyFill="1" applyBorder="1" applyAlignment="1">
      <alignment horizontal="left"/>
    </xf>
    <xf numFmtId="0" fontId="0" fillId="5" borderId="6" xfId="0" applyFill="1" applyBorder="1" applyAlignment="1" applyProtection="1">
      <alignment horizontal="left" vertical="top"/>
      <protection locked="0"/>
    </xf>
    <xf numFmtId="0" fontId="0" fillId="5" borderId="7" xfId="0" applyFill="1" applyBorder="1" applyAlignment="1" applyProtection="1">
      <alignment horizontal="left" vertical="top"/>
      <protection locked="0"/>
    </xf>
    <xf numFmtId="0" fontId="0" fillId="5" borderId="8" xfId="0" applyFill="1" applyBorder="1" applyAlignment="1" applyProtection="1">
      <alignment horizontal="left" vertical="top"/>
      <protection locked="0"/>
    </xf>
    <xf numFmtId="0" fontId="7" fillId="0" borderId="6" xfId="0" applyFont="1" applyBorder="1" applyAlignment="1">
      <alignment horizontal="center"/>
    </xf>
    <xf numFmtId="0" fontId="7" fillId="0" borderId="7" xfId="0" applyFont="1" applyBorder="1" applyAlignment="1">
      <alignment horizontal="center"/>
    </xf>
    <xf numFmtId="0" fontId="7" fillId="0" borderId="8" xfId="0" applyFont="1" applyBorder="1" applyAlignment="1">
      <alignment horizontal="center"/>
    </xf>
    <xf numFmtId="0" fontId="10" fillId="4" borderId="0" xfId="0" applyFont="1" applyFill="1" applyAlignment="1">
      <alignment horizontal="center"/>
    </xf>
    <xf numFmtId="0" fontId="0" fillId="5" borderId="1" xfId="0" applyFill="1" applyBorder="1" applyAlignment="1" applyProtection="1">
      <alignment wrapText="1"/>
      <protection locked="0"/>
    </xf>
    <xf numFmtId="0" fontId="0" fillId="0" borderId="0" xfId="0" applyAlignment="1">
      <alignment horizontal="left"/>
    </xf>
    <xf numFmtId="0" fontId="0" fillId="3" borderId="6" xfId="0" applyFill="1" applyBorder="1" applyAlignment="1">
      <alignment horizontal="left" wrapText="1"/>
    </xf>
    <xf numFmtId="0" fontId="0" fillId="3" borderId="8" xfId="0" applyFill="1" applyBorder="1" applyAlignment="1">
      <alignment horizontal="left" wrapText="1"/>
    </xf>
    <xf numFmtId="0" fontId="12" fillId="4" borderId="0" xfId="0" applyFont="1" applyFill="1" applyAlignment="1">
      <alignment horizontal="center"/>
    </xf>
    <xf numFmtId="0" fontId="0" fillId="3" borderId="6" xfId="0" applyFill="1" applyBorder="1"/>
    <xf numFmtId="0" fontId="0" fillId="3" borderId="8" xfId="0" applyFill="1" applyBorder="1"/>
    <xf numFmtId="0" fontId="19" fillId="0" borderId="6" xfId="0" applyFont="1" applyBorder="1" applyAlignment="1">
      <alignment horizontal="left"/>
    </xf>
    <xf numFmtId="0" fontId="19" fillId="0" borderId="7" xfId="0" applyFont="1" applyBorder="1" applyAlignment="1">
      <alignment horizontal="left"/>
    </xf>
    <xf numFmtId="0" fontId="19" fillId="0" borderId="8" xfId="0" applyFont="1" applyBorder="1" applyAlignment="1">
      <alignment horizontal="left"/>
    </xf>
    <xf numFmtId="0" fontId="0" fillId="3" borderId="6" xfId="0" applyFill="1" applyBorder="1" applyAlignment="1">
      <alignment horizontal="left" vertical="top"/>
    </xf>
    <xf numFmtId="0" fontId="0" fillId="3" borderId="7" xfId="0" applyFill="1" applyBorder="1" applyAlignment="1">
      <alignment horizontal="left" vertical="top"/>
    </xf>
    <xf numFmtId="0" fontId="0" fillId="3" borderId="8" xfId="0" applyFill="1" applyBorder="1" applyAlignment="1">
      <alignment horizontal="left" vertical="top"/>
    </xf>
    <xf numFmtId="0" fontId="0" fillId="3" borderId="1" xfId="0" applyFill="1" applyBorder="1"/>
    <xf numFmtId="0" fontId="7" fillId="6" borderId="0" xfId="0" applyFont="1" applyFill="1" applyAlignment="1">
      <alignment horizontal="center"/>
    </xf>
    <xf numFmtId="0" fontId="7" fillId="0" borderId="1" xfId="0" applyFont="1" applyBorder="1" applyAlignment="1">
      <alignment horizontal="left"/>
    </xf>
    <xf numFmtId="0" fontId="0" fillId="5" borderId="1" xfId="0" applyFill="1" applyBorder="1" applyAlignment="1" applyProtection="1">
      <alignment horizontal="left" vertical="top"/>
      <protection locked="0"/>
    </xf>
    <xf numFmtId="0" fontId="0" fillId="0" borderId="0" xfId="0" applyAlignment="1">
      <alignment horizontal="left" vertical="top"/>
    </xf>
    <xf numFmtId="0" fontId="12" fillId="4" borderId="0" xfId="0" applyFont="1" applyFill="1" applyAlignment="1">
      <alignment horizontal="left"/>
    </xf>
    <xf numFmtId="0" fontId="9" fillId="0" borderId="0" xfId="0" applyFont="1" applyAlignment="1">
      <alignment horizontal="left" vertical="top" wrapText="1" indent="1"/>
    </xf>
    <xf numFmtId="0" fontId="7" fillId="3" borderId="1" xfId="0" applyFont="1" applyFill="1" applyBorder="1" applyAlignment="1">
      <alignment horizontal="left"/>
    </xf>
    <xf numFmtId="0" fontId="7" fillId="3" borderId="6" xfId="0" applyFont="1" applyFill="1" applyBorder="1" applyAlignment="1">
      <alignment horizontal="left"/>
    </xf>
    <xf numFmtId="0" fontId="7" fillId="3" borderId="7" xfId="0" applyFont="1" applyFill="1" applyBorder="1" applyAlignment="1">
      <alignment horizontal="left"/>
    </xf>
    <xf numFmtId="0" fontId="7" fillId="3" borderId="8" xfId="0" applyFont="1" applyFill="1" applyBorder="1" applyAlignment="1">
      <alignment horizontal="left"/>
    </xf>
    <xf numFmtId="0" fontId="0" fillId="0" borderId="0" xfId="0" applyAlignment="1">
      <alignment horizontal="left" vertical="center"/>
    </xf>
  </cellXfs>
  <cellStyles count="5">
    <cellStyle name="Comma" xfId="3" builtinId="3"/>
    <cellStyle name="Currency" xfId="1" builtinId="4"/>
    <cellStyle name="Normal" xfId="0" builtinId="0"/>
    <cellStyle name="Normal 2" xfId="4" xr:uid="{A1515B97-3E81-4D6F-BB53-EE19095B3FE2}"/>
    <cellStyle name="Percent" xfId="2" builtinId="5"/>
  </cellStyles>
  <dxfs count="6">
    <dxf>
      <font>
        <color rgb="FF9C0006"/>
      </font>
      <fill>
        <patternFill>
          <bgColor rgb="FFFFC7CE"/>
        </patternFill>
      </fill>
    </dxf>
    <dxf>
      <font>
        <color rgb="FF9C0006"/>
      </font>
      <fill>
        <patternFill>
          <bgColor rgb="FFFFC7CE"/>
        </patternFill>
      </fill>
    </dxf>
    <dxf>
      <fill>
        <patternFill>
          <bgColor rgb="FFFF7C80"/>
        </patternFill>
      </fill>
    </dxf>
    <dxf>
      <fill>
        <patternFill>
          <bgColor rgb="FFFF7C80"/>
        </patternFill>
      </fill>
    </dxf>
    <dxf>
      <fill>
        <patternFill>
          <bgColor rgb="FFFF0000"/>
        </patternFill>
      </fill>
    </dxf>
    <dxf>
      <font>
        <color rgb="FF9C0006"/>
      </font>
      <fill>
        <patternFill>
          <bgColor rgb="FFFFC7CE"/>
        </patternFill>
      </fill>
    </dxf>
  </dxfs>
  <tableStyles count="0" defaultTableStyle="TableStyleMedium2" defaultPivotStyle="PivotStyleLight16"/>
  <colors>
    <mruColors>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Office Theme">
  <a:themeElements>
    <a:clrScheme name="Franklin County">
      <a:dk1>
        <a:srgbClr val="000000"/>
      </a:dk1>
      <a:lt1>
        <a:srgbClr val="FFFFFF"/>
      </a:lt1>
      <a:dk2>
        <a:srgbClr val="01426A"/>
      </a:dk2>
      <a:lt2>
        <a:srgbClr val="768692"/>
      </a:lt2>
      <a:accent1>
        <a:srgbClr val="5BC2E7"/>
      </a:accent1>
      <a:accent2>
        <a:srgbClr val="0076A8"/>
      </a:accent2>
      <a:accent3>
        <a:srgbClr val="13294B"/>
      </a:accent3>
      <a:accent4>
        <a:srgbClr val="CAC7A7"/>
      </a:accent4>
      <a:accent5>
        <a:srgbClr val="EA7600"/>
      </a:accent5>
      <a:accent6>
        <a:srgbClr val="753BBD"/>
      </a:accent6>
      <a:hlink>
        <a:srgbClr val="FF808B"/>
      </a:hlink>
      <a:folHlink>
        <a:srgbClr val="F4364C"/>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A94D2-854F-4B97-9951-AC44FD2ED32A}">
  <dimension ref="A1:G100"/>
  <sheetViews>
    <sheetView zoomScale="145" zoomScaleNormal="145" workbookViewId="0">
      <selection activeCell="A2" sqref="A2"/>
    </sheetView>
  </sheetViews>
  <sheetFormatPr defaultColWidth="9" defaultRowHeight="12.5" x14ac:dyDescent="0.25"/>
  <cols>
    <col min="1" max="1" width="14.75" style="8" bestFit="1" customWidth="1"/>
    <col min="2" max="2" width="19.33203125" style="8" bestFit="1" customWidth="1"/>
    <col min="3" max="3" width="16.25" style="8" bestFit="1" customWidth="1"/>
    <col min="4" max="4" width="11.08203125" style="8" bestFit="1" customWidth="1"/>
    <col min="5" max="5" width="11.58203125" style="8" bestFit="1" customWidth="1"/>
    <col min="6" max="6" width="19.08203125" style="8" bestFit="1" customWidth="1"/>
    <col min="7" max="7" width="17.75" style="8" bestFit="1" customWidth="1"/>
    <col min="8" max="16384" width="9" style="8"/>
  </cols>
  <sheetData>
    <row r="1" spans="1:7" ht="14" x14ac:dyDescent="0.3">
      <c r="A1" s="16" t="s">
        <v>0</v>
      </c>
      <c r="B1" s="16" t="s">
        <v>1</v>
      </c>
      <c r="C1" s="17" t="s">
        <v>2</v>
      </c>
      <c r="D1" s="16" t="s">
        <v>3</v>
      </c>
      <c r="E1" s="18" t="s">
        <v>4</v>
      </c>
      <c r="F1" s="16" t="s">
        <v>5</v>
      </c>
      <c r="G1" s="16" t="s">
        <v>6</v>
      </c>
    </row>
    <row r="2" spans="1:7" x14ac:dyDescent="0.25">
      <c r="A2" s="9" t="e" vm="1">
        <f>IF(B2="","","Non-Personnel")</f>
        <v>#VALUE!</v>
      </c>
      <c r="B2" s="9" t="e" cm="1" vm="2">
        <f t="array" ref="B2">_xlfn._xlws.FILTER(_xlfn.VSTACK('Personnel &amp; Fringe'!A16:A84,'Personnel &amp; Fringe'!L16:L84,'Operational Costs'!A7:A16,'Operational Costs'!A28:A37,'Operational Costs'!A49:A58,'Operational Costs'!A70:A79,'Operational Costs'!A91:A100,'Equipment, Occupancy'!A7:A16,'Equipment, Occupancy'!A28:A38,'Subrecipients Subawards'!A51:A60,'Participant Support'!A7:A16,'Subrecipients Subawards'!A37:A46),_xlfn.VSTACK('Personnel &amp; Fringe'!A16:A84,'Personnel &amp; Fringe'!L16:L84,'Operational Costs'!A7:A16,'Operational Costs'!A28:A37,'Operational Costs'!A49:A58,'Operational Costs'!A70:A79,'Operational Costs'!A91:A100,'Equipment, Occupancy'!A7:A16,'Equipment, Occupancy'!A28:A38,'Subrecipients Subawards'!A51:A60,'Participant Support'!A7:A16, 'Subrecipients Subawards'!A37:A46)&lt;&gt;"")</f>
        <v>#VALUE!</v>
      </c>
      <c r="C2" s="9" t="e" cm="1" vm="2">
        <f t="array" ref="C2">_xlfn._xlws.FILTER(_xlfn.VSTACK('Personnel &amp; Fringe'!B16:B84,'Personnel &amp; Fringe'!M16:M84,'Operational Costs'!B7:B16,'Operational Costs'!B28:B37,'Operational Costs'!B49:B58,'Operational Costs'!B70:B79,'Operational Costs'!B91:B100,'Equipment, Occupancy'!B7:B16,'Equipment, Occupancy'!B28:B38,'Subrecipients Subawards'!B51:B60,'Participant Support'!B7:B16,'Subrecipients Subawards'!B37:B46),_xlfn.VSTACK('Personnel &amp; Fringe'!A16:A84,'Personnel &amp; Fringe'!L16:L84,'Operational Costs'!A7:A16,'Operational Costs'!A28:A37,'Operational Costs'!A49:A58,'Operational Costs'!A70:A79,'Operational Costs'!A91:A100, 'Equipment, Occupancy'!A7:A16,'Equipment, Occupancy'!A28:A38,'Subrecipients Subawards'!A51:A60,'Participant Support'!A7:A16,'Subrecipients Subawards'!A37:A46)&lt;&gt;"")</f>
        <v>#VALUE!</v>
      </c>
      <c r="D2" s="21" t="e" vm="1">
        <f>IF(SUM(E:E)=Summary!D17+Summary!D25,"","ERROR")</f>
        <v>#VALUE!</v>
      </c>
      <c r="E2" s="11" t="e" cm="1" vm="2">
        <f t="array" ref="E2">_xlfn._xlws.FILTER(_xlfn.VSTACK('Personnel &amp; Fringe'!E16:E84,'Personnel &amp; Fringe'!N16:N84,'Operational Costs'!F7:F16,'Operational Costs'!F28:F37,'Operational Costs'!F49:F58,'Operational Costs'!F70:F79,'Operational Costs'!F91:F100,'Equipment, Occupancy'!E7:E16,'Equipment, Occupancy'!E28:E38,'Subrecipients Subawards'!E51:E60,'Participant Support'!E7:E16,'Subrecipients Subawards'!E37:E46),_xlfn.VSTACK('Personnel &amp; Fringe'!A16:A84,'Personnel &amp; Fringe'!L16:L84,'Operational Costs'!A7:A16,'Operational Costs'!A28:A37,'Operational Costs'!A49:A58,'Operational Costs'!A70:A79,'Operational Costs'!A91:A100, 'Equipment, Occupancy'!A7:A16,'Equipment, Occupancy'!A28:A38,'Subrecipients Subawards'!A51:A60,'Participant Support'!A7:A16,'Subrecipients Subawards'!A37:A46)&lt;&gt;"")</f>
        <v>#VALUE!</v>
      </c>
      <c r="F2" s="8" t="e" vm="1">
        <f t="shared" ref="F2:F33" si="0">IF(B2="","","Yes")</f>
        <v>#VALUE!</v>
      </c>
      <c r="G2" s="11" t="e" cm="1" vm="2">
        <f t="array" ref="G2">_xlfn._xlws.FILTER(_xlfn.VSTACK('Personnel &amp; Fringe'!F16:F84,'Personnel &amp; Fringe'!O16:O84,'Operational Costs'!G7:G16,'Operational Costs'!G28:G37,'Operational Costs'!G49:G58,'Operational Costs'!G70:G79,'Operational Costs'!G91:G100,'Equipment, Occupancy'!F7:F16,'Equipment, Occupancy'!F28:F38,'Subrecipients Subawards'!F51:F60,'Participant Support'!F7:F16,'Subrecipients Subawards'!F37:F46),_xlfn.VSTACK('Personnel &amp; Fringe'!A16:A84,'Personnel &amp; Fringe'!L16:L84,'Operational Costs'!A7:A16,'Operational Costs'!A28:A37,'Operational Costs'!A49:A58,'Operational Costs'!A70:A79,'Operational Costs'!A91:A100,'Equipment, Occupancy'!A7:A16,'Equipment, Occupancy'!A28:A38,'Subrecipients Subawards'!A51:A60,'Participant Support'!A7:A16, 'Subrecipients Subawards'!A37:A46)&lt;&gt;"")</f>
        <v>#VALUE!</v>
      </c>
    </row>
    <row r="3" spans="1:7" x14ac:dyDescent="0.25">
      <c r="A3" s="9" t="str">
        <f t="shared" ref="A3:A66" si="1">IF(B3="","","Non-Personnel")</f>
        <v/>
      </c>
      <c r="D3" s="21" t="e" vm="1">
        <f>IF(D2="","","DO NOT")</f>
        <v>#VALUE!</v>
      </c>
      <c r="E3" s="12"/>
      <c r="F3" s="8" t="str">
        <f t="shared" si="0"/>
        <v/>
      </c>
      <c r="G3" s="11"/>
    </row>
    <row r="4" spans="1:7" x14ac:dyDescent="0.25">
      <c r="A4" s="9" t="str">
        <f t="shared" si="1"/>
        <v/>
      </c>
      <c r="D4" s="21" t="e" vm="1">
        <f>IF(D2="","","IMPORT")</f>
        <v>#VALUE!</v>
      </c>
      <c r="E4" s="12"/>
      <c r="F4" s="8" t="str">
        <f t="shared" si="0"/>
        <v/>
      </c>
      <c r="G4" s="11"/>
    </row>
    <row r="5" spans="1:7" x14ac:dyDescent="0.25">
      <c r="A5" s="9" t="str">
        <f t="shared" si="1"/>
        <v/>
      </c>
      <c r="E5" s="12"/>
      <c r="F5" s="8" t="str">
        <f t="shared" si="0"/>
        <v/>
      </c>
      <c r="G5" s="11"/>
    </row>
    <row r="6" spans="1:7" x14ac:dyDescent="0.25">
      <c r="A6" s="9" t="str">
        <f t="shared" si="1"/>
        <v/>
      </c>
      <c r="E6" s="12"/>
      <c r="F6" s="8" t="str">
        <f t="shared" si="0"/>
        <v/>
      </c>
      <c r="G6" s="11"/>
    </row>
    <row r="7" spans="1:7" x14ac:dyDescent="0.25">
      <c r="A7" s="9" t="str">
        <f t="shared" si="1"/>
        <v/>
      </c>
      <c r="E7" s="12"/>
      <c r="F7" s="8" t="str">
        <f t="shared" si="0"/>
        <v/>
      </c>
      <c r="G7" s="11"/>
    </row>
    <row r="8" spans="1:7" x14ac:dyDescent="0.25">
      <c r="A8" s="9" t="str">
        <f t="shared" si="1"/>
        <v/>
      </c>
      <c r="E8" s="12"/>
      <c r="F8" s="8" t="str">
        <f t="shared" si="0"/>
        <v/>
      </c>
      <c r="G8" s="11"/>
    </row>
    <row r="9" spans="1:7" x14ac:dyDescent="0.25">
      <c r="A9" s="9" t="str">
        <f t="shared" si="1"/>
        <v/>
      </c>
      <c r="E9" s="12"/>
      <c r="F9" s="8" t="str">
        <f t="shared" si="0"/>
        <v/>
      </c>
      <c r="G9" s="11"/>
    </row>
    <row r="10" spans="1:7" x14ac:dyDescent="0.25">
      <c r="A10" s="9" t="str">
        <f t="shared" si="1"/>
        <v/>
      </c>
      <c r="E10" s="12"/>
      <c r="F10" s="8" t="str">
        <f t="shared" si="0"/>
        <v/>
      </c>
      <c r="G10" s="11"/>
    </row>
    <row r="11" spans="1:7" x14ac:dyDescent="0.25">
      <c r="A11" s="9" t="str">
        <f t="shared" si="1"/>
        <v/>
      </c>
      <c r="E11" s="12"/>
      <c r="F11" s="8" t="str">
        <f t="shared" si="0"/>
        <v/>
      </c>
      <c r="G11" s="11"/>
    </row>
    <row r="12" spans="1:7" x14ac:dyDescent="0.25">
      <c r="A12" s="9" t="str">
        <f t="shared" si="1"/>
        <v/>
      </c>
      <c r="E12" s="12"/>
      <c r="F12" s="8" t="str">
        <f t="shared" si="0"/>
        <v/>
      </c>
      <c r="G12" s="11"/>
    </row>
    <row r="13" spans="1:7" x14ac:dyDescent="0.25">
      <c r="A13" s="9" t="str">
        <f t="shared" si="1"/>
        <v/>
      </c>
      <c r="E13" s="12"/>
      <c r="F13" s="8" t="str">
        <f t="shared" si="0"/>
        <v/>
      </c>
      <c r="G13" s="11"/>
    </row>
    <row r="14" spans="1:7" x14ac:dyDescent="0.25">
      <c r="A14" s="9" t="str">
        <f t="shared" si="1"/>
        <v/>
      </c>
      <c r="E14" s="12"/>
      <c r="F14" s="8" t="str">
        <f t="shared" si="0"/>
        <v/>
      </c>
      <c r="G14" s="11"/>
    </row>
    <row r="15" spans="1:7" x14ac:dyDescent="0.25">
      <c r="A15" s="9" t="str">
        <f t="shared" si="1"/>
        <v/>
      </c>
      <c r="E15" s="12"/>
      <c r="F15" s="8" t="str">
        <f t="shared" si="0"/>
        <v/>
      </c>
      <c r="G15" s="11"/>
    </row>
    <row r="16" spans="1:7" x14ac:dyDescent="0.25">
      <c r="A16" s="9" t="str">
        <f t="shared" si="1"/>
        <v/>
      </c>
      <c r="E16" s="12"/>
      <c r="F16" s="8" t="str">
        <f t="shared" si="0"/>
        <v/>
      </c>
      <c r="G16" s="11"/>
    </row>
    <row r="17" spans="1:7" x14ac:dyDescent="0.25">
      <c r="A17" s="9" t="str">
        <f t="shared" si="1"/>
        <v/>
      </c>
      <c r="E17" s="12"/>
      <c r="F17" s="8" t="str">
        <f t="shared" si="0"/>
        <v/>
      </c>
      <c r="G17" s="11"/>
    </row>
    <row r="18" spans="1:7" x14ac:dyDescent="0.25">
      <c r="A18" s="9" t="str">
        <f t="shared" si="1"/>
        <v/>
      </c>
      <c r="E18" s="12"/>
      <c r="F18" s="8" t="str">
        <f t="shared" si="0"/>
        <v/>
      </c>
      <c r="G18" s="11"/>
    </row>
    <row r="19" spans="1:7" x14ac:dyDescent="0.25">
      <c r="A19" s="9" t="str">
        <f t="shared" si="1"/>
        <v/>
      </c>
      <c r="E19" s="12"/>
      <c r="F19" s="8" t="str">
        <f t="shared" si="0"/>
        <v/>
      </c>
      <c r="G19" s="12"/>
    </row>
    <row r="20" spans="1:7" x14ac:dyDescent="0.25">
      <c r="A20" s="9" t="str">
        <f t="shared" si="1"/>
        <v/>
      </c>
      <c r="E20" s="12"/>
      <c r="F20" s="8" t="str">
        <f t="shared" si="0"/>
        <v/>
      </c>
      <c r="G20" s="12"/>
    </row>
    <row r="21" spans="1:7" x14ac:dyDescent="0.25">
      <c r="A21" s="9" t="str">
        <f t="shared" si="1"/>
        <v/>
      </c>
      <c r="E21" s="12"/>
      <c r="F21" s="8" t="str">
        <f t="shared" si="0"/>
        <v/>
      </c>
      <c r="G21" s="12"/>
    </row>
    <row r="22" spans="1:7" x14ac:dyDescent="0.25">
      <c r="A22" s="9" t="str">
        <f t="shared" si="1"/>
        <v/>
      </c>
      <c r="E22" s="12"/>
      <c r="F22" s="8" t="str">
        <f t="shared" si="0"/>
        <v/>
      </c>
      <c r="G22" s="12"/>
    </row>
    <row r="23" spans="1:7" x14ac:dyDescent="0.25">
      <c r="A23" s="9" t="str">
        <f t="shared" si="1"/>
        <v/>
      </c>
      <c r="E23" s="12"/>
      <c r="F23" s="8" t="str">
        <f t="shared" si="0"/>
        <v/>
      </c>
      <c r="G23" s="12"/>
    </row>
    <row r="24" spans="1:7" x14ac:dyDescent="0.25">
      <c r="A24" s="9" t="str">
        <f t="shared" si="1"/>
        <v/>
      </c>
      <c r="E24" s="12"/>
      <c r="F24" s="8" t="str">
        <f t="shared" si="0"/>
        <v/>
      </c>
      <c r="G24" s="12"/>
    </row>
    <row r="25" spans="1:7" x14ac:dyDescent="0.25">
      <c r="A25" s="9" t="str">
        <f t="shared" si="1"/>
        <v/>
      </c>
      <c r="E25" s="12"/>
      <c r="F25" s="8" t="str">
        <f t="shared" si="0"/>
        <v/>
      </c>
      <c r="G25" s="12"/>
    </row>
    <row r="26" spans="1:7" x14ac:dyDescent="0.25">
      <c r="A26" s="9" t="str">
        <f t="shared" si="1"/>
        <v/>
      </c>
      <c r="E26" s="12"/>
      <c r="F26" s="8" t="str">
        <f t="shared" si="0"/>
        <v/>
      </c>
      <c r="G26" s="12"/>
    </row>
    <row r="27" spans="1:7" x14ac:dyDescent="0.25">
      <c r="A27" s="9" t="str">
        <f t="shared" si="1"/>
        <v/>
      </c>
      <c r="E27" s="12"/>
      <c r="F27" s="8" t="str">
        <f t="shared" si="0"/>
        <v/>
      </c>
      <c r="G27" s="12"/>
    </row>
    <row r="28" spans="1:7" x14ac:dyDescent="0.25">
      <c r="A28" s="9" t="str">
        <f t="shared" si="1"/>
        <v/>
      </c>
      <c r="E28" s="12"/>
      <c r="F28" s="8" t="str">
        <f t="shared" si="0"/>
        <v/>
      </c>
      <c r="G28" s="12"/>
    </row>
    <row r="29" spans="1:7" x14ac:dyDescent="0.25">
      <c r="A29" s="9" t="str">
        <f t="shared" si="1"/>
        <v/>
      </c>
      <c r="E29" s="12"/>
      <c r="F29" s="8" t="str">
        <f t="shared" si="0"/>
        <v/>
      </c>
      <c r="G29" s="12"/>
    </row>
    <row r="30" spans="1:7" x14ac:dyDescent="0.25">
      <c r="A30" s="9" t="str">
        <f t="shared" si="1"/>
        <v/>
      </c>
      <c r="E30" s="12"/>
      <c r="F30" s="8" t="str">
        <f t="shared" si="0"/>
        <v/>
      </c>
      <c r="G30" s="12"/>
    </row>
    <row r="31" spans="1:7" x14ac:dyDescent="0.25">
      <c r="A31" s="9" t="str">
        <f t="shared" si="1"/>
        <v/>
      </c>
      <c r="E31" s="12"/>
      <c r="F31" s="8" t="str">
        <f t="shared" si="0"/>
        <v/>
      </c>
      <c r="G31" s="12"/>
    </row>
    <row r="32" spans="1:7" x14ac:dyDescent="0.25">
      <c r="A32" s="9" t="str">
        <f t="shared" si="1"/>
        <v/>
      </c>
      <c r="E32" s="12"/>
      <c r="F32" s="8" t="str">
        <f t="shared" si="0"/>
        <v/>
      </c>
      <c r="G32" s="12"/>
    </row>
    <row r="33" spans="1:7" x14ac:dyDescent="0.25">
      <c r="A33" s="9" t="str">
        <f t="shared" si="1"/>
        <v/>
      </c>
      <c r="E33" s="12"/>
      <c r="F33" s="8" t="str">
        <f t="shared" si="0"/>
        <v/>
      </c>
      <c r="G33" s="12"/>
    </row>
    <row r="34" spans="1:7" x14ac:dyDescent="0.25">
      <c r="A34" s="9" t="str">
        <f t="shared" si="1"/>
        <v/>
      </c>
      <c r="E34" s="12"/>
      <c r="F34" s="8" t="str">
        <f t="shared" ref="F34:F65" si="2">IF(B34="","","Yes")</f>
        <v/>
      </c>
      <c r="G34" s="12"/>
    </row>
    <row r="35" spans="1:7" x14ac:dyDescent="0.25">
      <c r="A35" s="9" t="str">
        <f t="shared" si="1"/>
        <v/>
      </c>
      <c r="E35" s="12"/>
      <c r="F35" s="8" t="str">
        <f t="shared" si="2"/>
        <v/>
      </c>
      <c r="G35" s="12"/>
    </row>
    <row r="36" spans="1:7" x14ac:dyDescent="0.25">
      <c r="A36" s="9" t="str">
        <f t="shared" si="1"/>
        <v/>
      </c>
      <c r="E36" s="12"/>
      <c r="F36" s="8" t="str">
        <f t="shared" si="2"/>
        <v/>
      </c>
      <c r="G36" s="12"/>
    </row>
    <row r="37" spans="1:7" x14ac:dyDescent="0.25">
      <c r="A37" s="9" t="str">
        <f t="shared" si="1"/>
        <v/>
      </c>
      <c r="E37" s="12"/>
      <c r="F37" s="8" t="str">
        <f t="shared" si="2"/>
        <v/>
      </c>
      <c r="G37" s="12"/>
    </row>
    <row r="38" spans="1:7" x14ac:dyDescent="0.25">
      <c r="A38" s="9" t="str">
        <f t="shared" si="1"/>
        <v/>
      </c>
      <c r="E38" s="12"/>
      <c r="F38" s="8" t="str">
        <f t="shared" si="2"/>
        <v/>
      </c>
      <c r="G38" s="12"/>
    </row>
    <row r="39" spans="1:7" x14ac:dyDescent="0.25">
      <c r="A39" s="9" t="str">
        <f t="shared" si="1"/>
        <v/>
      </c>
      <c r="E39" s="12"/>
      <c r="F39" s="8" t="str">
        <f t="shared" si="2"/>
        <v/>
      </c>
      <c r="G39" s="12"/>
    </row>
    <row r="40" spans="1:7" x14ac:dyDescent="0.25">
      <c r="A40" s="9" t="str">
        <f t="shared" si="1"/>
        <v/>
      </c>
      <c r="E40" s="12"/>
      <c r="F40" s="8" t="str">
        <f t="shared" si="2"/>
        <v/>
      </c>
      <c r="G40" s="12"/>
    </row>
    <row r="41" spans="1:7" x14ac:dyDescent="0.25">
      <c r="A41" s="9" t="str">
        <f t="shared" si="1"/>
        <v/>
      </c>
      <c r="E41" s="12"/>
      <c r="F41" s="8" t="str">
        <f t="shared" si="2"/>
        <v/>
      </c>
      <c r="G41" s="12"/>
    </row>
    <row r="42" spans="1:7" x14ac:dyDescent="0.25">
      <c r="A42" s="9" t="str">
        <f t="shared" si="1"/>
        <v/>
      </c>
      <c r="E42" s="12"/>
      <c r="F42" s="8" t="str">
        <f t="shared" si="2"/>
        <v/>
      </c>
      <c r="G42" s="12"/>
    </row>
    <row r="43" spans="1:7" x14ac:dyDescent="0.25">
      <c r="A43" s="9" t="str">
        <f t="shared" si="1"/>
        <v/>
      </c>
      <c r="E43" s="12"/>
      <c r="F43" s="8" t="str">
        <f t="shared" si="2"/>
        <v/>
      </c>
      <c r="G43" s="12"/>
    </row>
    <row r="44" spans="1:7" x14ac:dyDescent="0.25">
      <c r="A44" s="9" t="str">
        <f t="shared" si="1"/>
        <v/>
      </c>
      <c r="E44" s="12"/>
      <c r="F44" s="8" t="str">
        <f t="shared" si="2"/>
        <v/>
      </c>
      <c r="G44" s="12"/>
    </row>
    <row r="45" spans="1:7" x14ac:dyDescent="0.25">
      <c r="A45" s="9" t="str">
        <f t="shared" si="1"/>
        <v/>
      </c>
      <c r="E45" s="12"/>
      <c r="F45" s="8" t="str">
        <f t="shared" si="2"/>
        <v/>
      </c>
      <c r="G45" s="12"/>
    </row>
    <row r="46" spans="1:7" x14ac:dyDescent="0.25">
      <c r="A46" s="9" t="str">
        <f t="shared" si="1"/>
        <v/>
      </c>
      <c r="E46" s="12"/>
      <c r="F46" s="8" t="str">
        <f t="shared" si="2"/>
        <v/>
      </c>
      <c r="G46" s="12"/>
    </row>
    <row r="47" spans="1:7" x14ac:dyDescent="0.25">
      <c r="A47" s="9" t="str">
        <f t="shared" si="1"/>
        <v/>
      </c>
      <c r="E47" s="12"/>
      <c r="F47" s="8" t="str">
        <f t="shared" si="2"/>
        <v/>
      </c>
      <c r="G47" s="12"/>
    </row>
    <row r="48" spans="1:7" x14ac:dyDescent="0.25">
      <c r="A48" s="9" t="str">
        <f t="shared" si="1"/>
        <v/>
      </c>
      <c r="E48" s="12"/>
      <c r="F48" s="8" t="str">
        <f t="shared" si="2"/>
        <v/>
      </c>
      <c r="G48" s="12"/>
    </row>
    <row r="49" spans="1:7" x14ac:dyDescent="0.25">
      <c r="A49" s="9" t="str">
        <f t="shared" si="1"/>
        <v/>
      </c>
      <c r="E49" s="12"/>
      <c r="F49" s="8" t="str">
        <f t="shared" si="2"/>
        <v/>
      </c>
      <c r="G49" s="12"/>
    </row>
    <row r="50" spans="1:7" x14ac:dyDescent="0.25">
      <c r="A50" s="9" t="str">
        <f t="shared" si="1"/>
        <v/>
      </c>
      <c r="E50" s="12"/>
      <c r="F50" s="8" t="str">
        <f t="shared" si="2"/>
        <v/>
      </c>
      <c r="G50" s="12"/>
    </row>
    <row r="51" spans="1:7" x14ac:dyDescent="0.25">
      <c r="A51" s="9" t="str">
        <f t="shared" si="1"/>
        <v/>
      </c>
      <c r="E51" s="12"/>
      <c r="F51" s="8" t="str">
        <f t="shared" si="2"/>
        <v/>
      </c>
      <c r="G51" s="12"/>
    </row>
    <row r="52" spans="1:7" x14ac:dyDescent="0.25">
      <c r="A52" s="9" t="str">
        <f t="shared" si="1"/>
        <v/>
      </c>
      <c r="E52" s="12"/>
      <c r="F52" s="8" t="str">
        <f t="shared" si="2"/>
        <v/>
      </c>
      <c r="G52" s="12"/>
    </row>
    <row r="53" spans="1:7" x14ac:dyDescent="0.25">
      <c r="A53" s="9" t="str">
        <f t="shared" si="1"/>
        <v/>
      </c>
      <c r="E53" s="12"/>
      <c r="F53" s="8" t="str">
        <f t="shared" si="2"/>
        <v/>
      </c>
      <c r="G53" s="12"/>
    </row>
    <row r="54" spans="1:7" x14ac:dyDescent="0.25">
      <c r="A54" s="9" t="str">
        <f t="shared" si="1"/>
        <v/>
      </c>
      <c r="E54" s="12"/>
      <c r="F54" s="8" t="str">
        <f t="shared" si="2"/>
        <v/>
      </c>
      <c r="G54" s="12"/>
    </row>
    <row r="55" spans="1:7" x14ac:dyDescent="0.25">
      <c r="A55" s="9" t="str">
        <f t="shared" si="1"/>
        <v/>
      </c>
      <c r="E55" s="12"/>
      <c r="F55" s="8" t="str">
        <f t="shared" si="2"/>
        <v/>
      </c>
      <c r="G55" s="12"/>
    </row>
    <row r="56" spans="1:7" x14ac:dyDescent="0.25">
      <c r="A56" s="9" t="str">
        <f t="shared" si="1"/>
        <v/>
      </c>
      <c r="E56" s="12"/>
      <c r="F56" s="8" t="str">
        <f t="shared" si="2"/>
        <v/>
      </c>
      <c r="G56" s="12"/>
    </row>
    <row r="57" spans="1:7" x14ac:dyDescent="0.25">
      <c r="A57" s="9" t="str">
        <f t="shared" si="1"/>
        <v/>
      </c>
      <c r="E57" s="12"/>
      <c r="F57" s="8" t="str">
        <f t="shared" si="2"/>
        <v/>
      </c>
      <c r="G57" s="12"/>
    </row>
    <row r="58" spans="1:7" x14ac:dyDescent="0.25">
      <c r="A58" s="9" t="str">
        <f t="shared" si="1"/>
        <v/>
      </c>
      <c r="E58" s="12"/>
      <c r="F58" s="8" t="str">
        <f t="shared" si="2"/>
        <v/>
      </c>
      <c r="G58" s="12"/>
    </row>
    <row r="59" spans="1:7" x14ac:dyDescent="0.25">
      <c r="A59" s="9" t="str">
        <f t="shared" si="1"/>
        <v/>
      </c>
      <c r="E59" s="12"/>
      <c r="F59" s="8" t="str">
        <f t="shared" si="2"/>
        <v/>
      </c>
      <c r="G59" s="12"/>
    </row>
    <row r="60" spans="1:7" x14ac:dyDescent="0.25">
      <c r="A60" s="9" t="str">
        <f t="shared" si="1"/>
        <v/>
      </c>
      <c r="E60" s="12"/>
      <c r="F60" s="8" t="str">
        <f t="shared" si="2"/>
        <v/>
      </c>
      <c r="G60" s="12"/>
    </row>
    <row r="61" spans="1:7" x14ac:dyDescent="0.25">
      <c r="A61" s="9" t="str">
        <f t="shared" si="1"/>
        <v/>
      </c>
      <c r="E61" s="12"/>
      <c r="F61" s="8" t="str">
        <f t="shared" si="2"/>
        <v/>
      </c>
      <c r="G61" s="12"/>
    </row>
    <row r="62" spans="1:7" x14ac:dyDescent="0.25">
      <c r="A62" s="9" t="str">
        <f t="shared" si="1"/>
        <v/>
      </c>
      <c r="E62" s="12"/>
      <c r="F62" s="8" t="str">
        <f t="shared" si="2"/>
        <v/>
      </c>
      <c r="G62" s="12"/>
    </row>
    <row r="63" spans="1:7" x14ac:dyDescent="0.25">
      <c r="A63" s="9" t="str">
        <f t="shared" si="1"/>
        <v/>
      </c>
      <c r="E63" s="12"/>
      <c r="F63" s="8" t="str">
        <f t="shared" si="2"/>
        <v/>
      </c>
      <c r="G63" s="12"/>
    </row>
    <row r="64" spans="1:7" x14ac:dyDescent="0.25">
      <c r="A64" s="9" t="str">
        <f t="shared" si="1"/>
        <v/>
      </c>
      <c r="E64" s="12"/>
      <c r="F64" s="8" t="str">
        <f t="shared" si="2"/>
        <v/>
      </c>
      <c r="G64" s="12"/>
    </row>
    <row r="65" spans="1:7" x14ac:dyDescent="0.25">
      <c r="A65" s="9" t="str">
        <f t="shared" si="1"/>
        <v/>
      </c>
      <c r="E65" s="12"/>
      <c r="F65" s="8" t="str">
        <f t="shared" si="2"/>
        <v/>
      </c>
      <c r="G65" s="12"/>
    </row>
    <row r="66" spans="1:7" x14ac:dyDescent="0.25">
      <c r="A66" s="9" t="str">
        <f t="shared" si="1"/>
        <v/>
      </c>
      <c r="E66" s="12"/>
      <c r="F66" s="8" t="str">
        <f t="shared" ref="F66:F100" si="3">IF(B66="","","Yes")</f>
        <v/>
      </c>
      <c r="G66" s="12"/>
    </row>
    <row r="67" spans="1:7" x14ac:dyDescent="0.25">
      <c r="A67" s="9" t="str">
        <f t="shared" ref="A67:A100" si="4">IF(B67="","","Non-Personnel")</f>
        <v/>
      </c>
      <c r="E67" s="12"/>
      <c r="F67" s="8" t="str">
        <f t="shared" si="3"/>
        <v/>
      </c>
      <c r="G67" s="12"/>
    </row>
    <row r="68" spans="1:7" x14ac:dyDescent="0.25">
      <c r="A68" s="9" t="str">
        <f t="shared" si="4"/>
        <v/>
      </c>
      <c r="E68" s="12"/>
      <c r="F68" s="8" t="str">
        <f t="shared" si="3"/>
        <v/>
      </c>
      <c r="G68" s="12"/>
    </row>
    <row r="69" spans="1:7" x14ac:dyDescent="0.25">
      <c r="A69" s="9" t="str">
        <f t="shared" si="4"/>
        <v/>
      </c>
      <c r="E69" s="12"/>
      <c r="F69" s="8" t="str">
        <f t="shared" si="3"/>
        <v/>
      </c>
      <c r="G69" s="12"/>
    </row>
    <row r="70" spans="1:7" x14ac:dyDescent="0.25">
      <c r="A70" s="9" t="str">
        <f t="shared" si="4"/>
        <v/>
      </c>
      <c r="E70" s="12"/>
      <c r="F70" s="8" t="str">
        <f t="shared" si="3"/>
        <v/>
      </c>
      <c r="G70" s="12"/>
    </row>
    <row r="71" spans="1:7" x14ac:dyDescent="0.25">
      <c r="A71" s="9" t="str">
        <f t="shared" si="4"/>
        <v/>
      </c>
      <c r="E71" s="12"/>
      <c r="F71" s="8" t="str">
        <f t="shared" si="3"/>
        <v/>
      </c>
      <c r="G71" s="12"/>
    </row>
    <row r="72" spans="1:7" x14ac:dyDescent="0.25">
      <c r="A72" s="9" t="str">
        <f t="shared" si="4"/>
        <v/>
      </c>
      <c r="E72" s="12"/>
      <c r="F72" s="8" t="str">
        <f t="shared" si="3"/>
        <v/>
      </c>
      <c r="G72" s="12"/>
    </row>
    <row r="73" spans="1:7" x14ac:dyDescent="0.25">
      <c r="A73" s="9" t="str">
        <f t="shared" si="4"/>
        <v/>
      </c>
      <c r="E73" s="12"/>
      <c r="F73" s="8" t="str">
        <f t="shared" si="3"/>
        <v/>
      </c>
      <c r="G73" s="12"/>
    </row>
    <row r="74" spans="1:7" x14ac:dyDescent="0.25">
      <c r="A74" s="9" t="str">
        <f t="shared" si="4"/>
        <v/>
      </c>
      <c r="E74" s="12"/>
      <c r="F74" s="8" t="str">
        <f t="shared" si="3"/>
        <v/>
      </c>
      <c r="G74" s="12"/>
    </row>
    <row r="75" spans="1:7" x14ac:dyDescent="0.25">
      <c r="A75" s="9" t="str">
        <f t="shared" si="4"/>
        <v/>
      </c>
      <c r="E75" s="12"/>
      <c r="F75" s="8" t="str">
        <f t="shared" si="3"/>
        <v/>
      </c>
      <c r="G75" s="12"/>
    </row>
    <row r="76" spans="1:7" x14ac:dyDescent="0.25">
      <c r="A76" s="9" t="str">
        <f t="shared" si="4"/>
        <v/>
      </c>
      <c r="E76" s="12"/>
      <c r="F76" s="8" t="str">
        <f t="shared" si="3"/>
        <v/>
      </c>
      <c r="G76" s="12"/>
    </row>
    <row r="77" spans="1:7" x14ac:dyDescent="0.25">
      <c r="A77" s="9" t="str">
        <f t="shared" si="4"/>
        <v/>
      </c>
      <c r="E77" s="12"/>
      <c r="F77" s="8" t="str">
        <f t="shared" si="3"/>
        <v/>
      </c>
      <c r="G77" s="12"/>
    </row>
    <row r="78" spans="1:7" x14ac:dyDescent="0.25">
      <c r="A78" s="9" t="str">
        <f t="shared" si="4"/>
        <v/>
      </c>
      <c r="E78" s="12"/>
      <c r="F78" s="8" t="str">
        <f t="shared" si="3"/>
        <v/>
      </c>
      <c r="G78" s="12"/>
    </row>
    <row r="79" spans="1:7" x14ac:dyDescent="0.25">
      <c r="A79" s="9" t="str">
        <f t="shared" si="4"/>
        <v/>
      </c>
      <c r="E79" s="12"/>
      <c r="F79" s="8" t="str">
        <f t="shared" si="3"/>
        <v/>
      </c>
      <c r="G79" s="12"/>
    </row>
    <row r="80" spans="1:7" x14ac:dyDescent="0.25">
      <c r="A80" s="9" t="str">
        <f t="shared" si="4"/>
        <v/>
      </c>
      <c r="E80" s="12"/>
      <c r="F80" s="8" t="str">
        <f t="shared" si="3"/>
        <v/>
      </c>
      <c r="G80" s="12"/>
    </row>
    <row r="81" spans="1:7" x14ac:dyDescent="0.25">
      <c r="A81" s="9" t="str">
        <f t="shared" si="4"/>
        <v/>
      </c>
      <c r="E81" s="12"/>
      <c r="F81" s="8" t="str">
        <f t="shared" si="3"/>
        <v/>
      </c>
      <c r="G81" s="12"/>
    </row>
    <row r="82" spans="1:7" x14ac:dyDescent="0.25">
      <c r="A82" s="9" t="str">
        <f t="shared" si="4"/>
        <v/>
      </c>
      <c r="E82" s="12"/>
      <c r="F82" s="8" t="str">
        <f t="shared" si="3"/>
        <v/>
      </c>
      <c r="G82" s="12"/>
    </row>
    <row r="83" spans="1:7" x14ac:dyDescent="0.25">
      <c r="A83" s="9" t="str">
        <f t="shared" si="4"/>
        <v/>
      </c>
      <c r="E83" s="12"/>
      <c r="F83" s="8" t="str">
        <f t="shared" si="3"/>
        <v/>
      </c>
      <c r="G83" s="12"/>
    </row>
    <row r="84" spans="1:7" x14ac:dyDescent="0.25">
      <c r="A84" s="9" t="str">
        <f t="shared" si="4"/>
        <v/>
      </c>
      <c r="E84" s="12"/>
      <c r="F84" s="8" t="str">
        <f t="shared" si="3"/>
        <v/>
      </c>
      <c r="G84" s="12"/>
    </row>
    <row r="85" spans="1:7" x14ac:dyDescent="0.25">
      <c r="A85" s="9" t="str">
        <f t="shared" si="4"/>
        <v/>
      </c>
      <c r="E85" s="12"/>
      <c r="F85" s="8" t="str">
        <f t="shared" si="3"/>
        <v/>
      </c>
      <c r="G85" s="12"/>
    </row>
    <row r="86" spans="1:7" x14ac:dyDescent="0.25">
      <c r="A86" s="9" t="str">
        <f t="shared" si="4"/>
        <v/>
      </c>
      <c r="E86" s="12"/>
      <c r="F86" s="8" t="str">
        <f t="shared" si="3"/>
        <v/>
      </c>
      <c r="G86" s="12"/>
    </row>
    <row r="87" spans="1:7" x14ac:dyDescent="0.25">
      <c r="A87" s="9" t="str">
        <f t="shared" si="4"/>
        <v/>
      </c>
      <c r="E87" s="12"/>
      <c r="F87" s="8" t="str">
        <f t="shared" si="3"/>
        <v/>
      </c>
      <c r="G87" s="12"/>
    </row>
    <row r="88" spans="1:7" x14ac:dyDescent="0.25">
      <c r="A88" s="9" t="str">
        <f t="shared" si="4"/>
        <v/>
      </c>
      <c r="E88" s="12"/>
      <c r="F88" s="8" t="str">
        <f t="shared" si="3"/>
        <v/>
      </c>
      <c r="G88" s="12"/>
    </row>
    <row r="89" spans="1:7" x14ac:dyDescent="0.25">
      <c r="A89" s="9" t="str">
        <f t="shared" si="4"/>
        <v/>
      </c>
      <c r="E89" s="12"/>
      <c r="F89" s="8" t="str">
        <f t="shared" si="3"/>
        <v/>
      </c>
      <c r="G89" s="12"/>
    </row>
    <row r="90" spans="1:7" x14ac:dyDescent="0.25">
      <c r="A90" s="9" t="str">
        <f t="shared" si="4"/>
        <v/>
      </c>
      <c r="E90" s="12"/>
      <c r="F90" s="8" t="str">
        <f t="shared" si="3"/>
        <v/>
      </c>
      <c r="G90" s="12"/>
    </row>
    <row r="91" spans="1:7" x14ac:dyDescent="0.25">
      <c r="A91" s="9" t="str">
        <f t="shared" si="4"/>
        <v/>
      </c>
      <c r="E91" s="12"/>
      <c r="F91" s="8" t="str">
        <f t="shared" si="3"/>
        <v/>
      </c>
      <c r="G91" s="12"/>
    </row>
    <row r="92" spans="1:7" x14ac:dyDescent="0.25">
      <c r="A92" s="9" t="str">
        <f t="shared" si="4"/>
        <v/>
      </c>
      <c r="E92" s="12"/>
      <c r="F92" s="8" t="str">
        <f t="shared" si="3"/>
        <v/>
      </c>
      <c r="G92" s="12"/>
    </row>
    <row r="93" spans="1:7" x14ac:dyDescent="0.25">
      <c r="A93" s="9" t="str">
        <f t="shared" si="4"/>
        <v/>
      </c>
      <c r="E93" s="12"/>
      <c r="F93" s="8" t="str">
        <f t="shared" si="3"/>
        <v/>
      </c>
      <c r="G93" s="12"/>
    </row>
    <row r="94" spans="1:7" x14ac:dyDescent="0.25">
      <c r="A94" s="9" t="str">
        <f t="shared" si="4"/>
        <v/>
      </c>
      <c r="E94" s="12"/>
      <c r="F94" s="8" t="str">
        <f t="shared" si="3"/>
        <v/>
      </c>
      <c r="G94" s="12"/>
    </row>
    <row r="95" spans="1:7" x14ac:dyDescent="0.25">
      <c r="A95" s="9" t="str">
        <f t="shared" si="4"/>
        <v/>
      </c>
      <c r="E95" s="12"/>
      <c r="F95" s="8" t="str">
        <f t="shared" si="3"/>
        <v/>
      </c>
      <c r="G95" s="12"/>
    </row>
    <row r="96" spans="1:7" x14ac:dyDescent="0.25">
      <c r="A96" s="9" t="str">
        <f t="shared" si="4"/>
        <v/>
      </c>
      <c r="E96" s="12"/>
      <c r="F96" s="8" t="str">
        <f t="shared" si="3"/>
        <v/>
      </c>
      <c r="G96" s="12"/>
    </row>
    <row r="97" spans="1:7" x14ac:dyDescent="0.25">
      <c r="A97" s="9" t="str">
        <f t="shared" si="4"/>
        <v/>
      </c>
      <c r="E97" s="12"/>
      <c r="F97" s="8" t="str">
        <f t="shared" si="3"/>
        <v/>
      </c>
      <c r="G97" s="12"/>
    </row>
    <row r="98" spans="1:7" x14ac:dyDescent="0.25">
      <c r="A98" s="9" t="str">
        <f t="shared" si="4"/>
        <v/>
      </c>
      <c r="E98" s="12"/>
      <c r="F98" s="8" t="str">
        <f t="shared" si="3"/>
        <v/>
      </c>
      <c r="G98" s="12"/>
    </row>
    <row r="99" spans="1:7" x14ac:dyDescent="0.25">
      <c r="A99" s="9" t="str">
        <f t="shared" si="4"/>
        <v/>
      </c>
      <c r="E99" s="12"/>
      <c r="F99" s="8" t="str">
        <f t="shared" si="3"/>
        <v/>
      </c>
      <c r="G99" s="12"/>
    </row>
    <row r="100" spans="1:7" x14ac:dyDescent="0.25">
      <c r="A100" s="9" t="str">
        <f t="shared" si="4"/>
        <v/>
      </c>
      <c r="E100" s="12"/>
      <c r="F100" s="8" t="str">
        <f t="shared" si="3"/>
        <v/>
      </c>
      <c r="G100" s="12"/>
    </row>
  </sheetData>
  <sheetProtection algorithmName="SHA-512" hashValue="bFcugVf18g/Zdm552/8MYYg3oypFTQywQKjgFuQLHVhwJLcoQJTELMqazBDMQbwT92eBL6b2heeQMauxwOOUtw==" saltValue="n4I38g/iguGfHcpkNBZq3Q==" spinCount="100000" sheet="1" objects="1" scenarios="1"/>
  <conditionalFormatting sqref="C1:C1048576">
    <cfRule type="duplicateValues" dxfId="5" priority="3"/>
  </conditionalFormatting>
  <conditionalFormatting sqref="D2:D4">
    <cfRule type="notContainsBlanks" dxfId="4" priority="1">
      <formula>LEN(TRIM(D2))&gt;0</formula>
    </cfRule>
  </conditionalFormatting>
  <dataValidations count="3">
    <dataValidation allowBlank="1" showInputMessage="1" promptTitle="Budget Category (Required)" sqref="B2:C2 E2:G2" xr:uid="{B2829932-66CB-4E76-B6C2-6C4E2FE8BA0A}"/>
    <dataValidation type="list" allowBlank="1" showInputMessage="1" showErrorMessage="1" errorTitle="Invalid Input" error="Line Item Type must be Personnel, Non-Personnel, or Benefit Type" promptTitle="Line Item Type (Required)" prompt="Personnel, Non-Personnel, or Benefit Type" sqref="A2:A100" xr:uid="{CA534AB7-74B5-4A42-8E9C-C5CD670EE019}">
      <formula1>"Personnel,P,Non-Personnel,NP,Benefit Type,BT"</formula1>
    </dataValidation>
    <dataValidation type="list" allowBlank="1" showInputMessage="1" showErrorMessage="1" errorTitle="Invalid Input" error="Must be Yes or No." promptTitle="Exclude From Match" prompt="Yes or No" sqref="F2:F100" xr:uid="{7E997A15-74AE-4B12-9DEE-4C07517A1AF7}">
      <formula1>"Yes,No"</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316EA-6985-4DDC-BBC7-650353164DDE}">
  <dimension ref="A1:E55"/>
  <sheetViews>
    <sheetView showGridLines="0" tabSelected="1" zoomScale="115" zoomScaleNormal="115" workbookViewId="0">
      <selection activeCell="B12" sqref="B12:E12"/>
    </sheetView>
  </sheetViews>
  <sheetFormatPr defaultRowHeight="14" x14ac:dyDescent="0.3"/>
  <cols>
    <col min="1" max="1" width="11.08203125" customWidth="1"/>
    <col min="2" max="2" width="22.08203125" bestFit="1" customWidth="1"/>
    <col min="3" max="3" width="39.5" customWidth="1"/>
    <col min="4" max="4" width="9.58203125" customWidth="1"/>
    <col min="5" max="5" width="29.58203125" customWidth="1"/>
  </cols>
  <sheetData>
    <row r="1" spans="1:5" ht="23.25" customHeight="1" x14ac:dyDescent="0.3">
      <c r="A1" s="97" t="s">
        <v>70</v>
      </c>
      <c r="B1" s="97"/>
      <c r="C1" s="97"/>
      <c r="D1" s="97"/>
      <c r="E1" s="97"/>
    </row>
    <row r="2" spans="1:5" ht="7.5" customHeight="1" x14ac:dyDescent="0.3"/>
    <row r="3" spans="1:5" ht="33.75" customHeight="1" x14ac:dyDescent="0.3">
      <c r="A3" s="97" t="s">
        <v>90</v>
      </c>
      <c r="B3" s="97"/>
      <c r="C3" s="97"/>
      <c r="D3" s="97"/>
      <c r="E3" s="97"/>
    </row>
    <row r="4" spans="1:5" ht="8.25" customHeight="1" x14ac:dyDescent="0.3"/>
    <row r="5" spans="1:5" x14ac:dyDescent="0.3">
      <c r="A5" s="104" t="s">
        <v>91</v>
      </c>
      <c r="B5" s="104"/>
      <c r="C5" s="104"/>
      <c r="D5" s="43"/>
    </row>
    <row r="6" spans="1:5" x14ac:dyDescent="0.3">
      <c r="A6" s="69"/>
      <c r="B6" s="69"/>
      <c r="C6" s="69"/>
      <c r="D6" s="37"/>
    </row>
    <row r="7" spans="1:5" ht="32.25" customHeight="1" x14ac:dyDescent="0.3">
      <c r="A7" s="104" t="s">
        <v>80</v>
      </c>
      <c r="B7" s="104"/>
      <c r="C7" s="104"/>
      <c r="D7" s="104"/>
      <c r="E7" s="104"/>
    </row>
    <row r="8" spans="1:5" ht="9" customHeight="1" x14ac:dyDescent="0.3"/>
    <row r="9" spans="1:5" ht="18" x14ac:dyDescent="0.4">
      <c r="A9" s="100" t="s">
        <v>72</v>
      </c>
      <c r="B9" s="100"/>
      <c r="C9" s="100"/>
      <c r="D9" s="100"/>
      <c r="E9" s="100"/>
    </row>
    <row r="10" spans="1:5" ht="19.5" customHeight="1" thickBot="1" x14ac:dyDescent="0.35">
      <c r="A10" s="33" t="s">
        <v>7</v>
      </c>
      <c r="B10" s="101" t="s">
        <v>71</v>
      </c>
      <c r="C10" s="101"/>
      <c r="D10" s="101"/>
      <c r="E10" s="101"/>
    </row>
    <row r="11" spans="1:5" ht="8.25" customHeight="1" x14ac:dyDescent="0.3"/>
    <row r="12" spans="1:5" ht="174" customHeight="1" thickBot="1" x14ac:dyDescent="0.35">
      <c r="A12" s="33" t="s">
        <v>8</v>
      </c>
      <c r="B12" s="102" t="s">
        <v>172</v>
      </c>
      <c r="C12" s="103"/>
      <c r="D12" s="103"/>
      <c r="E12" s="103"/>
    </row>
    <row r="14" spans="1:5" x14ac:dyDescent="0.3">
      <c r="A14" s="98" t="s">
        <v>136</v>
      </c>
      <c r="B14" s="98"/>
      <c r="C14" s="98"/>
      <c r="D14" s="98"/>
      <c r="E14" s="98"/>
    </row>
    <row r="15" spans="1:5" x14ac:dyDescent="0.3">
      <c r="B15" s="55" t="s">
        <v>64</v>
      </c>
      <c r="C15" s="92" t="s">
        <v>8</v>
      </c>
      <c r="D15" s="92"/>
      <c r="E15" s="55" t="s">
        <v>99</v>
      </c>
    </row>
    <row r="16" spans="1:5" ht="32.25" customHeight="1" x14ac:dyDescent="0.3">
      <c r="B16" s="24" t="s">
        <v>66</v>
      </c>
      <c r="C16" s="93" t="s">
        <v>134</v>
      </c>
      <c r="D16" s="93"/>
      <c r="E16" s="64"/>
    </row>
    <row r="17" spans="1:5" ht="32.25" customHeight="1" x14ac:dyDescent="0.3">
      <c r="B17" s="24" t="s">
        <v>107</v>
      </c>
      <c r="C17" s="106" t="s">
        <v>135</v>
      </c>
      <c r="D17" s="107"/>
      <c r="E17" s="64"/>
    </row>
    <row r="18" spans="1:5" ht="32.25" customHeight="1" x14ac:dyDescent="0.3">
      <c r="B18" s="24" t="s">
        <v>106</v>
      </c>
      <c r="C18" s="106" t="s">
        <v>140</v>
      </c>
      <c r="D18" s="107"/>
      <c r="E18" s="64"/>
    </row>
    <row r="19" spans="1:5" ht="32.25" customHeight="1" x14ac:dyDescent="0.3">
      <c r="B19" s="24" t="s">
        <v>67</v>
      </c>
      <c r="C19" s="93" t="s">
        <v>139</v>
      </c>
      <c r="D19" s="93"/>
      <c r="E19" s="64"/>
    </row>
    <row r="20" spans="1:5" ht="66" customHeight="1" x14ac:dyDescent="0.3">
      <c r="B20" s="24" t="s">
        <v>68</v>
      </c>
      <c r="C20" s="93" t="s">
        <v>137</v>
      </c>
      <c r="D20" s="93"/>
      <c r="E20" s="65" t="s">
        <v>100</v>
      </c>
    </row>
    <row r="21" spans="1:5" ht="14.5" thickBot="1" x14ac:dyDescent="0.35">
      <c r="A21" s="34"/>
      <c r="B21" s="35"/>
      <c r="C21" s="35"/>
      <c r="D21" s="34"/>
      <c r="E21" s="34"/>
    </row>
    <row r="22" spans="1:5" x14ac:dyDescent="0.3">
      <c r="A22" s="99" t="s">
        <v>101</v>
      </c>
      <c r="B22" s="99"/>
      <c r="C22" s="99"/>
      <c r="D22" s="99"/>
      <c r="E22" s="99"/>
    </row>
    <row r="23" spans="1:5" x14ac:dyDescent="0.3">
      <c r="B23" s="55" t="s">
        <v>64</v>
      </c>
      <c r="C23" s="92" t="s">
        <v>8</v>
      </c>
      <c r="D23" s="92"/>
      <c r="E23" s="55" t="s">
        <v>99</v>
      </c>
    </row>
    <row r="24" spans="1:5" ht="36" customHeight="1" x14ac:dyDescent="0.3">
      <c r="B24" s="24" t="s">
        <v>29</v>
      </c>
      <c r="C24" s="93" t="s">
        <v>138</v>
      </c>
      <c r="D24" s="93"/>
      <c r="E24" s="64"/>
    </row>
    <row r="25" spans="1:5" ht="42.75" customHeight="1" x14ac:dyDescent="0.3">
      <c r="B25" s="23" t="s">
        <v>34</v>
      </c>
      <c r="C25" s="93" t="s">
        <v>148</v>
      </c>
      <c r="D25" s="93"/>
      <c r="E25" s="64"/>
    </row>
    <row r="26" spans="1:5" ht="34.5" customHeight="1" x14ac:dyDescent="0.3">
      <c r="B26" s="23" t="s">
        <v>36</v>
      </c>
      <c r="C26" s="93" t="s">
        <v>149</v>
      </c>
      <c r="D26" s="93"/>
      <c r="E26" s="64"/>
    </row>
    <row r="27" spans="1:5" ht="134.25" customHeight="1" x14ac:dyDescent="0.3">
      <c r="B27" s="23" t="s">
        <v>38</v>
      </c>
      <c r="C27" s="105" t="s">
        <v>173</v>
      </c>
      <c r="D27" s="93"/>
      <c r="E27" s="65" t="s">
        <v>144</v>
      </c>
    </row>
    <row r="28" spans="1:5" ht="56.25" customHeight="1" x14ac:dyDescent="0.3">
      <c r="B28" s="23" t="s">
        <v>94</v>
      </c>
      <c r="C28" s="93" t="s">
        <v>150</v>
      </c>
      <c r="D28" s="93"/>
      <c r="E28" s="65" t="s">
        <v>145</v>
      </c>
    </row>
    <row r="29" spans="1:5" ht="14.5" thickBot="1" x14ac:dyDescent="0.35">
      <c r="A29" s="34"/>
      <c r="B29" s="36"/>
      <c r="C29" s="34"/>
      <c r="D29" s="34"/>
      <c r="E29" s="34"/>
    </row>
    <row r="30" spans="1:5" ht="14.25" customHeight="1" x14ac:dyDescent="0.3">
      <c r="A30" s="94" t="s">
        <v>102</v>
      </c>
      <c r="B30" s="94"/>
      <c r="C30" s="94"/>
      <c r="D30" s="94"/>
      <c r="E30" s="94"/>
    </row>
    <row r="31" spans="1:5" x14ac:dyDescent="0.3">
      <c r="B31" s="55" t="s">
        <v>64</v>
      </c>
      <c r="C31" s="92" t="s">
        <v>8</v>
      </c>
      <c r="D31" s="92"/>
      <c r="E31" s="55" t="s">
        <v>99</v>
      </c>
    </row>
    <row r="32" spans="1:5" ht="57" customHeight="1" x14ac:dyDescent="0.3">
      <c r="B32" s="65" t="s">
        <v>40</v>
      </c>
      <c r="C32" s="93" t="s">
        <v>147</v>
      </c>
      <c r="D32" s="93"/>
      <c r="E32" s="65" t="s">
        <v>146</v>
      </c>
    </row>
    <row r="33" spans="1:5" ht="36" customHeight="1" x14ac:dyDescent="0.3">
      <c r="B33" s="65" t="s">
        <v>65</v>
      </c>
      <c r="C33" s="93" t="s">
        <v>151</v>
      </c>
      <c r="D33" s="93"/>
      <c r="E33" s="64"/>
    </row>
    <row r="34" spans="1:5" ht="14.5" thickBot="1" x14ac:dyDescent="0.35">
      <c r="A34" s="34"/>
      <c r="B34" s="34"/>
      <c r="C34" s="34"/>
      <c r="D34" s="34"/>
      <c r="E34" s="34"/>
    </row>
    <row r="35" spans="1:5" x14ac:dyDescent="0.3">
      <c r="A35" s="94" t="s">
        <v>165</v>
      </c>
      <c r="B35" s="94"/>
      <c r="C35" s="94"/>
      <c r="D35" s="94"/>
      <c r="E35" s="94"/>
    </row>
    <row r="36" spans="1:5" x14ac:dyDescent="0.3">
      <c r="B36" s="55" t="s">
        <v>64</v>
      </c>
      <c r="C36" s="92" t="s">
        <v>8</v>
      </c>
      <c r="D36" s="92"/>
      <c r="E36" s="55" t="s">
        <v>99</v>
      </c>
    </row>
    <row r="37" spans="1:5" ht="45.75" customHeight="1" x14ac:dyDescent="0.3">
      <c r="B37" s="65" t="s">
        <v>98</v>
      </c>
      <c r="C37" s="93" t="s">
        <v>166</v>
      </c>
      <c r="D37" s="93"/>
      <c r="E37" s="64"/>
    </row>
    <row r="38" spans="1:5" ht="14.5" thickBot="1" x14ac:dyDescent="0.35">
      <c r="B38" s="89"/>
      <c r="C38" s="89"/>
      <c r="D38" s="89"/>
      <c r="E38" s="90"/>
    </row>
    <row r="39" spans="1:5" x14ac:dyDescent="0.3">
      <c r="A39" s="94" t="s">
        <v>163</v>
      </c>
      <c r="B39" s="94"/>
      <c r="C39" s="94"/>
      <c r="D39" s="94"/>
      <c r="E39" s="94"/>
    </row>
    <row r="40" spans="1:5" x14ac:dyDescent="0.3">
      <c r="B40" s="55" t="s">
        <v>64</v>
      </c>
      <c r="C40" s="92" t="s">
        <v>8</v>
      </c>
      <c r="D40" s="92"/>
      <c r="E40" s="55" t="s">
        <v>99</v>
      </c>
    </row>
    <row r="41" spans="1:5" ht="45.75" customHeight="1" x14ac:dyDescent="0.3">
      <c r="B41" s="65" t="s">
        <v>43</v>
      </c>
      <c r="C41" s="93" t="s">
        <v>164</v>
      </c>
      <c r="D41" s="93"/>
      <c r="E41" s="64"/>
    </row>
    <row r="42" spans="1:5" ht="14.5" thickBot="1" x14ac:dyDescent="0.35">
      <c r="A42" s="34"/>
      <c r="B42" s="34"/>
      <c r="C42" s="34"/>
      <c r="D42" s="34"/>
      <c r="E42" s="34"/>
    </row>
    <row r="43" spans="1:5" x14ac:dyDescent="0.3">
      <c r="A43" s="95" t="s">
        <v>103</v>
      </c>
      <c r="B43" s="95"/>
      <c r="C43" s="95"/>
      <c r="D43" s="95"/>
      <c r="E43" s="95"/>
    </row>
    <row r="44" spans="1:5" x14ac:dyDescent="0.3">
      <c r="A44" s="22"/>
      <c r="B44" s="55" t="s">
        <v>64</v>
      </c>
      <c r="C44" s="92" t="s">
        <v>8</v>
      </c>
      <c r="D44" s="92"/>
      <c r="E44" s="55" t="s">
        <v>99</v>
      </c>
    </row>
    <row r="45" spans="1:5" ht="220.5" customHeight="1" x14ac:dyDescent="0.3">
      <c r="A45" s="22"/>
      <c r="B45" s="65" t="s">
        <v>49</v>
      </c>
      <c r="C45" s="93" t="s">
        <v>170</v>
      </c>
      <c r="D45" s="93"/>
      <c r="E45" s="65" t="s">
        <v>105</v>
      </c>
    </row>
    <row r="46" spans="1:5" ht="16.5" customHeight="1" x14ac:dyDescent="0.3">
      <c r="A46" s="22"/>
      <c r="B46" s="65" t="s">
        <v>50</v>
      </c>
      <c r="C46" s="93" t="s">
        <v>78</v>
      </c>
      <c r="D46" s="93"/>
      <c r="E46" s="64"/>
    </row>
    <row r="47" spans="1:5" ht="16.5" customHeight="1" x14ac:dyDescent="0.3">
      <c r="A47" s="22"/>
      <c r="B47" s="65" t="s">
        <v>51</v>
      </c>
      <c r="C47" s="93" t="s">
        <v>79</v>
      </c>
      <c r="D47" s="93"/>
      <c r="E47" s="64"/>
    </row>
    <row r="48" spans="1:5" ht="14.5" thickBot="1" x14ac:dyDescent="0.35">
      <c r="A48" s="34"/>
      <c r="B48" s="34"/>
      <c r="C48" s="34"/>
      <c r="D48" s="34"/>
      <c r="E48" s="34"/>
    </row>
    <row r="49" spans="1:5" x14ac:dyDescent="0.3">
      <c r="A49" s="96" t="s">
        <v>104</v>
      </c>
      <c r="B49" s="96"/>
      <c r="C49" s="96"/>
      <c r="D49" s="96"/>
    </row>
    <row r="50" spans="1:5" x14ac:dyDescent="0.3">
      <c r="B50" s="55" t="s">
        <v>64</v>
      </c>
      <c r="C50" s="92" t="s">
        <v>8</v>
      </c>
      <c r="D50" s="92"/>
      <c r="E50" s="55" t="s">
        <v>99</v>
      </c>
    </row>
    <row r="51" spans="1:5" ht="33.75" customHeight="1" x14ac:dyDescent="0.3">
      <c r="B51" s="65" t="s">
        <v>73</v>
      </c>
      <c r="C51" s="93" t="s">
        <v>88</v>
      </c>
      <c r="D51" s="93"/>
      <c r="E51" s="64"/>
    </row>
    <row r="52" spans="1:5" ht="33.75" customHeight="1" x14ac:dyDescent="0.3">
      <c r="B52" s="65" t="s">
        <v>74</v>
      </c>
      <c r="C52" s="93" t="s">
        <v>75</v>
      </c>
      <c r="D52" s="93"/>
      <c r="E52" s="64"/>
    </row>
    <row r="53" spans="1:5" ht="33.75" customHeight="1" x14ac:dyDescent="0.3">
      <c r="B53" s="65" t="s">
        <v>11</v>
      </c>
      <c r="C53" s="93" t="s">
        <v>76</v>
      </c>
      <c r="D53" s="93"/>
      <c r="E53" s="64"/>
    </row>
    <row r="54" spans="1:5" ht="72.75" customHeight="1" x14ac:dyDescent="0.3">
      <c r="B54" s="65" t="s">
        <v>77</v>
      </c>
      <c r="C54" s="93" t="s">
        <v>171</v>
      </c>
      <c r="D54" s="93"/>
      <c r="E54" s="64"/>
    </row>
    <row r="55" spans="1:5" ht="18" customHeight="1" thickBot="1" x14ac:dyDescent="0.35">
      <c r="A55" s="34"/>
      <c r="B55" s="35"/>
      <c r="C55" s="35"/>
      <c r="D55" s="35"/>
      <c r="E55" s="34"/>
    </row>
  </sheetData>
  <sheetProtection algorithmName="SHA-512" hashValue="ikHb52QxcX2UOfc+TuLWp+mFGgmiR5w5axbrZE3Ic3dnuyezMxlpPAYDE7KPO/ltBZr8Ji9UxzCoNqU2DyLSEA==" saltValue="cQoEitsOrto/qQ/F+NIr2g==" spinCount="100000" sheet="1" objects="1" scenarios="1"/>
  <mergeCells count="42">
    <mergeCell ref="C17:D17"/>
    <mergeCell ref="C18:D18"/>
    <mergeCell ref="C28:D28"/>
    <mergeCell ref="C33:D33"/>
    <mergeCell ref="C37:D37"/>
    <mergeCell ref="C36:D36"/>
    <mergeCell ref="C19:D19"/>
    <mergeCell ref="C20:D20"/>
    <mergeCell ref="C23:D23"/>
    <mergeCell ref="C31:D31"/>
    <mergeCell ref="C32:D32"/>
    <mergeCell ref="A3:E3"/>
    <mergeCell ref="A1:E1"/>
    <mergeCell ref="A14:E14"/>
    <mergeCell ref="A22:E22"/>
    <mergeCell ref="A30:E30"/>
    <mergeCell ref="A9:E9"/>
    <mergeCell ref="B10:E10"/>
    <mergeCell ref="B12:E12"/>
    <mergeCell ref="A7:E7"/>
    <mergeCell ref="C24:D24"/>
    <mergeCell ref="C25:D25"/>
    <mergeCell ref="C26:D26"/>
    <mergeCell ref="C27:D27"/>
    <mergeCell ref="A5:C5"/>
    <mergeCell ref="C15:D15"/>
    <mergeCell ref="C16:D16"/>
    <mergeCell ref="C54:D54"/>
    <mergeCell ref="C46:D46"/>
    <mergeCell ref="C47:D47"/>
    <mergeCell ref="C50:D50"/>
    <mergeCell ref="C51:D51"/>
    <mergeCell ref="C53:D53"/>
    <mergeCell ref="C44:D44"/>
    <mergeCell ref="C45:D45"/>
    <mergeCell ref="A35:E35"/>
    <mergeCell ref="A43:E43"/>
    <mergeCell ref="C52:D52"/>
    <mergeCell ref="A49:D49"/>
    <mergeCell ref="A39:E39"/>
    <mergeCell ref="C40:D40"/>
    <mergeCell ref="C41:D41"/>
  </mergeCells>
  <pageMargins left="0.7" right="0.7" top="0.75" bottom="0.75" header="0.3" footer="0.3"/>
  <pageSetup orientation="landscape" r:id="rId1"/>
  <headerFooter>
    <oddHeader>&amp;LMTDC Budget Workbook</oddHeader>
    <oddFooter>&amp;LFranklin County, Ohio&amp;R&amp;P of &amp;N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7DEEB-E812-421E-8FB0-7DBC772ADF12}">
  <dimension ref="A1:O97"/>
  <sheetViews>
    <sheetView showGridLines="0" topLeftCell="B1" zoomScaleNormal="100" workbookViewId="0">
      <selection activeCell="C1" sqref="C1:G1"/>
    </sheetView>
  </sheetViews>
  <sheetFormatPr defaultRowHeight="14" x14ac:dyDescent="0.3"/>
  <cols>
    <col min="1" max="1" width="9.08203125" hidden="1" customWidth="1"/>
    <col min="2" max="2" width="25.75" customWidth="1"/>
    <col min="3" max="4" width="10.75" customWidth="1"/>
    <col min="5" max="5" width="14.25" customWidth="1"/>
    <col min="6" max="6" width="6.75" hidden="1" customWidth="1"/>
    <col min="7" max="11" width="13.58203125" customWidth="1"/>
    <col min="12" max="13" width="13.58203125" hidden="1" customWidth="1"/>
    <col min="14" max="14" width="13.58203125" customWidth="1"/>
    <col min="15" max="15" width="6.75" hidden="1" customWidth="1"/>
  </cols>
  <sheetData>
    <row r="1" spans="1:15" x14ac:dyDescent="0.3">
      <c r="B1" s="83" t="s">
        <v>125</v>
      </c>
      <c r="C1" s="120"/>
      <c r="D1" s="121"/>
      <c r="E1" s="121"/>
      <c r="F1" s="121"/>
      <c r="G1" s="122"/>
      <c r="H1" s="66" t="str">
        <f>IF(TRIM($C$1)="", "Add your Organization Name in cell C1", "")</f>
        <v>Add your Organization Name in cell C1</v>
      </c>
    </row>
    <row r="2" spans="1:15" x14ac:dyDescent="0.3">
      <c r="B2" s="83" t="s">
        <v>126</v>
      </c>
      <c r="C2" s="120"/>
      <c r="D2" s="121"/>
      <c r="E2" s="121"/>
      <c r="F2" s="121"/>
      <c r="G2" s="122"/>
      <c r="H2" s="66" t="str">
        <f>IF(TRIM($C$2)="", "Add your Program Name in cell C2", "")</f>
        <v>Add your Program Name in cell C2</v>
      </c>
    </row>
    <row r="3" spans="1:15" x14ac:dyDescent="0.3">
      <c r="B3" s="84" t="s">
        <v>127</v>
      </c>
      <c r="C3" s="91"/>
      <c r="D3" s="85" t="s">
        <v>128</v>
      </c>
      <c r="E3" s="91"/>
      <c r="H3" s="66" t="str">
        <f>IF(OR( C3="", E3=""), "Add your Grant Period Start Date in cell C3 and End Date in E3.", "")</f>
        <v>Add your Grant Period Start Date in cell C3 and End Date in E3.</v>
      </c>
    </row>
    <row r="5" spans="1:15" x14ac:dyDescent="0.3">
      <c r="B5" s="126" t="s">
        <v>81</v>
      </c>
      <c r="C5" s="126"/>
      <c r="D5" s="126"/>
      <c r="E5" s="126"/>
      <c r="F5" s="126"/>
      <c r="G5" s="126"/>
      <c r="H5" s="126"/>
      <c r="I5" s="126"/>
      <c r="J5" s="126"/>
      <c r="K5" s="126"/>
      <c r="L5" s="126"/>
      <c r="M5" s="126"/>
      <c r="N5" s="126"/>
    </row>
    <row r="7" spans="1:15" ht="14.5" thickBot="1" x14ac:dyDescent="0.35">
      <c r="B7" t="s">
        <v>92</v>
      </c>
      <c r="C7" s="44"/>
      <c r="D7" t="s">
        <v>93</v>
      </c>
      <c r="G7" s="3" t="s">
        <v>14</v>
      </c>
      <c r="H7" s="30">
        <f>SUM(E16:E84)</f>
        <v>0</v>
      </c>
    </row>
    <row r="8" spans="1:15" ht="15" thickTop="1" thickBot="1" x14ac:dyDescent="0.35">
      <c r="B8" t="s">
        <v>15</v>
      </c>
      <c r="C8" s="45"/>
      <c r="D8" t="s">
        <v>16</v>
      </c>
      <c r="G8" s="3" t="s">
        <v>17</v>
      </c>
      <c r="H8" s="31">
        <f>SUM(G16:K84)</f>
        <v>0</v>
      </c>
    </row>
    <row r="9" spans="1:15" ht="14.5" thickTop="1" x14ac:dyDescent="0.3">
      <c r="B9" t="s">
        <v>18</v>
      </c>
      <c r="C9" s="45"/>
      <c r="D9" t="s">
        <v>16</v>
      </c>
    </row>
    <row r="10" spans="1:15" x14ac:dyDescent="0.3">
      <c r="B10" t="s">
        <v>19</v>
      </c>
      <c r="C10" s="45"/>
      <c r="D10" t="s">
        <v>16</v>
      </c>
    </row>
    <row r="11" spans="1:15" x14ac:dyDescent="0.3">
      <c r="B11" t="s">
        <v>20</v>
      </c>
      <c r="C11" s="45"/>
      <c r="D11" t="s">
        <v>16</v>
      </c>
    </row>
    <row r="14" spans="1:15" x14ac:dyDescent="0.3">
      <c r="B14" s="123" t="s">
        <v>21</v>
      </c>
      <c r="C14" s="124"/>
      <c r="D14" s="124"/>
      <c r="E14" s="125"/>
      <c r="G14" s="123" t="s">
        <v>69</v>
      </c>
      <c r="H14" s="124"/>
      <c r="I14" s="124"/>
      <c r="J14" s="124"/>
      <c r="K14" s="124"/>
      <c r="L14" s="124"/>
      <c r="M14" s="124"/>
      <c r="N14" s="125"/>
    </row>
    <row r="15" spans="1:15" s="4" customFormat="1" ht="28" x14ac:dyDescent="0.3">
      <c r="A15" s="4" t="s">
        <v>23</v>
      </c>
      <c r="B15" s="50" t="s">
        <v>141</v>
      </c>
      <c r="C15" s="51" t="s">
        <v>142</v>
      </c>
      <c r="D15" s="51" t="s">
        <v>143</v>
      </c>
      <c r="E15" s="51" t="s">
        <v>25</v>
      </c>
      <c r="F15" s="51" t="s">
        <v>26</v>
      </c>
      <c r="G15" s="51" t="s">
        <v>13</v>
      </c>
      <c r="H15" s="51" t="s">
        <v>15</v>
      </c>
      <c r="I15" s="51" t="s">
        <v>27</v>
      </c>
      <c r="J15" s="51" t="s">
        <v>19</v>
      </c>
      <c r="K15" s="51" t="s">
        <v>20</v>
      </c>
      <c r="L15" s="51" t="s">
        <v>23</v>
      </c>
      <c r="M15" s="51" t="s">
        <v>24</v>
      </c>
      <c r="N15" s="51" t="s">
        <v>28</v>
      </c>
      <c r="O15" s="4" t="s">
        <v>26</v>
      </c>
    </row>
    <row r="16" spans="1:15" x14ac:dyDescent="0.3">
      <c r="A16" s="5" t="str">
        <f t="shared" ref="A16:A79" si="0">IF(AND(B16&lt;&gt;"",E16&lt;&gt;""),"Personnel","")</f>
        <v/>
      </c>
      <c r="B16" s="56"/>
      <c r="C16" s="44"/>
      <c r="D16" s="45"/>
      <c r="E16" s="25" t="str">
        <f>IF(C16*D16=0,"",C16*D16)</f>
        <v/>
      </c>
      <c r="F16" s="26" t="str">
        <f>IF(A16="","","Yes")</f>
        <v/>
      </c>
      <c r="G16" s="25" t="str">
        <f>IF($C$7*D16=0,"",$C$7*D16)</f>
        <v/>
      </c>
      <c r="H16" s="27" t="str">
        <f>IFERROR($E16*$C$8,"")</f>
        <v/>
      </c>
      <c r="I16" s="27" t="str">
        <f>IFERROR($E16*$C$9,"")</f>
        <v/>
      </c>
      <c r="J16" s="27" t="str">
        <f>IFERROR($E16*$C$10,"")</f>
        <v/>
      </c>
      <c r="K16" s="59">
        <f>IFERROR($D16 * MIN($C16 * $C$11, 9000 * $C$11),"")</f>
        <v>0</v>
      </c>
      <c r="L16" s="28" t="str">
        <f t="shared" ref="L16:L35" si="1">IF(AND(B16&lt;&gt;"",E16&lt;&gt;""),"Fringe Benefits","")</f>
        <v/>
      </c>
      <c r="M16" s="28" t="str">
        <f>IF(L16="","",CONCATENATE(B16,"-Fringe"))</f>
        <v/>
      </c>
      <c r="N16" s="27" t="str">
        <f t="shared" ref="N16:N35" si="2">IF(SUM(G16:K16)=0,"",SUM(G16:K16))</f>
        <v/>
      </c>
      <c r="O16" s="13" t="str">
        <f t="shared" ref="O16:O79" si="3">IF(A16="","","Yes")</f>
        <v/>
      </c>
    </row>
    <row r="17" spans="1:15" x14ac:dyDescent="0.3">
      <c r="A17" s="5" t="str">
        <f t="shared" si="0"/>
        <v/>
      </c>
      <c r="B17" s="56"/>
      <c r="C17" s="44"/>
      <c r="D17" s="45"/>
      <c r="E17" s="25" t="str">
        <f>IF(C17*D17=0,"",C17*D17)</f>
        <v/>
      </c>
      <c r="F17" s="26" t="str">
        <f t="shared" ref="F17:F35" si="4">IF(A17="","","Yes")</f>
        <v/>
      </c>
      <c r="G17" s="25" t="str">
        <f t="shared" ref="G17:G35" si="5">IF($C$7*D17=0,"",$C$7*D17)</f>
        <v/>
      </c>
      <c r="H17" s="27" t="str">
        <f>IFERROR($E17*$C$8,"")</f>
        <v/>
      </c>
      <c r="I17" s="27" t="str">
        <f t="shared" ref="I17:I80" si="6">IFERROR($E17*$C$9,"")</f>
        <v/>
      </c>
      <c r="J17" s="27" t="str">
        <f t="shared" ref="J17:J80" si="7">IFERROR($E17*$C$10,"")</f>
        <v/>
      </c>
      <c r="K17" s="59">
        <f t="shared" ref="K17:K80" si="8">IFERROR($D17 * MIN($C17 * $C$11, 9000 * $C$11),"")</f>
        <v>0</v>
      </c>
      <c r="L17" s="28" t="str">
        <f t="shared" si="1"/>
        <v/>
      </c>
      <c r="M17" s="28" t="str">
        <f t="shared" ref="M17:M35" si="9">IF(L17="","",CONCATENATE(B17,"-Fringe"))</f>
        <v/>
      </c>
      <c r="N17" s="27" t="str">
        <f t="shared" si="2"/>
        <v/>
      </c>
      <c r="O17" s="13" t="str">
        <f t="shared" si="3"/>
        <v/>
      </c>
    </row>
    <row r="18" spans="1:15" x14ac:dyDescent="0.3">
      <c r="A18" s="5" t="str">
        <f t="shared" si="0"/>
        <v/>
      </c>
      <c r="B18" s="56"/>
      <c r="C18" s="44"/>
      <c r="D18" s="45"/>
      <c r="E18" s="25" t="str">
        <f t="shared" ref="E18:E35" si="10">IF(C18*D18=0,"",C18*D18)</f>
        <v/>
      </c>
      <c r="F18" s="26" t="str">
        <f t="shared" si="4"/>
        <v/>
      </c>
      <c r="G18" s="25" t="str">
        <f t="shared" si="5"/>
        <v/>
      </c>
      <c r="H18" s="27" t="str">
        <f t="shared" ref="H18:H81" si="11">IFERROR($E18*$C$8,"")</f>
        <v/>
      </c>
      <c r="I18" s="27" t="str">
        <f t="shared" si="6"/>
        <v/>
      </c>
      <c r="J18" s="27" t="str">
        <f t="shared" si="7"/>
        <v/>
      </c>
      <c r="K18" s="59">
        <f t="shared" si="8"/>
        <v>0</v>
      </c>
      <c r="L18" s="28" t="str">
        <f t="shared" si="1"/>
        <v/>
      </c>
      <c r="M18" s="28" t="str">
        <f t="shared" si="9"/>
        <v/>
      </c>
      <c r="N18" s="27" t="str">
        <f t="shared" si="2"/>
        <v/>
      </c>
      <c r="O18" s="13" t="str">
        <f t="shared" si="3"/>
        <v/>
      </c>
    </row>
    <row r="19" spans="1:15" x14ac:dyDescent="0.3">
      <c r="A19" s="5" t="str">
        <f t="shared" si="0"/>
        <v/>
      </c>
      <c r="B19" s="56"/>
      <c r="C19" s="44"/>
      <c r="D19" s="45"/>
      <c r="E19" s="25" t="str">
        <f t="shared" si="10"/>
        <v/>
      </c>
      <c r="F19" s="26" t="str">
        <f t="shared" si="4"/>
        <v/>
      </c>
      <c r="G19" s="25" t="str">
        <f t="shared" si="5"/>
        <v/>
      </c>
      <c r="H19" s="27" t="str">
        <f t="shared" si="11"/>
        <v/>
      </c>
      <c r="I19" s="27" t="str">
        <f t="shared" si="6"/>
        <v/>
      </c>
      <c r="J19" s="27" t="str">
        <f t="shared" si="7"/>
        <v/>
      </c>
      <c r="K19" s="59">
        <f t="shared" si="8"/>
        <v>0</v>
      </c>
      <c r="L19" s="28" t="str">
        <f t="shared" si="1"/>
        <v/>
      </c>
      <c r="M19" s="28" t="str">
        <f t="shared" si="9"/>
        <v/>
      </c>
      <c r="N19" s="27" t="str">
        <f t="shared" si="2"/>
        <v/>
      </c>
      <c r="O19" s="13" t="str">
        <f t="shared" si="3"/>
        <v/>
      </c>
    </row>
    <row r="20" spans="1:15" x14ac:dyDescent="0.3">
      <c r="A20" s="5" t="str">
        <f t="shared" si="0"/>
        <v/>
      </c>
      <c r="B20" s="56"/>
      <c r="C20" s="44"/>
      <c r="D20" s="45"/>
      <c r="E20" s="25" t="str">
        <f t="shared" si="10"/>
        <v/>
      </c>
      <c r="F20" s="26" t="str">
        <f t="shared" si="4"/>
        <v/>
      </c>
      <c r="G20" s="25" t="str">
        <f t="shared" si="5"/>
        <v/>
      </c>
      <c r="H20" s="27" t="str">
        <f t="shared" si="11"/>
        <v/>
      </c>
      <c r="I20" s="27" t="str">
        <f t="shared" si="6"/>
        <v/>
      </c>
      <c r="J20" s="27" t="str">
        <f t="shared" si="7"/>
        <v/>
      </c>
      <c r="K20" s="59">
        <f t="shared" si="8"/>
        <v>0</v>
      </c>
      <c r="L20" s="28" t="str">
        <f t="shared" si="1"/>
        <v/>
      </c>
      <c r="M20" s="28" t="str">
        <f t="shared" si="9"/>
        <v/>
      </c>
      <c r="N20" s="27" t="str">
        <f t="shared" si="2"/>
        <v/>
      </c>
      <c r="O20" s="13" t="str">
        <f t="shared" si="3"/>
        <v/>
      </c>
    </row>
    <row r="21" spans="1:15" x14ac:dyDescent="0.3">
      <c r="A21" s="5" t="str">
        <f t="shared" si="0"/>
        <v/>
      </c>
      <c r="B21" s="56"/>
      <c r="C21" s="44"/>
      <c r="D21" s="45"/>
      <c r="E21" s="25" t="str">
        <f t="shared" si="10"/>
        <v/>
      </c>
      <c r="F21" s="26" t="str">
        <f t="shared" si="4"/>
        <v/>
      </c>
      <c r="G21" s="25" t="str">
        <f t="shared" si="5"/>
        <v/>
      </c>
      <c r="H21" s="27" t="str">
        <f t="shared" si="11"/>
        <v/>
      </c>
      <c r="I21" s="27" t="str">
        <f t="shared" si="6"/>
        <v/>
      </c>
      <c r="J21" s="27" t="str">
        <f t="shared" si="7"/>
        <v/>
      </c>
      <c r="K21" s="59">
        <f t="shared" si="8"/>
        <v>0</v>
      </c>
      <c r="L21" s="28" t="str">
        <f t="shared" si="1"/>
        <v/>
      </c>
      <c r="M21" s="28" t="str">
        <f t="shared" si="9"/>
        <v/>
      </c>
      <c r="N21" s="27" t="str">
        <f t="shared" si="2"/>
        <v/>
      </c>
      <c r="O21" s="13" t="str">
        <f t="shared" si="3"/>
        <v/>
      </c>
    </row>
    <row r="22" spans="1:15" x14ac:dyDescent="0.3">
      <c r="A22" s="5" t="str">
        <f t="shared" si="0"/>
        <v/>
      </c>
      <c r="B22" s="56"/>
      <c r="C22" s="44"/>
      <c r="D22" s="45"/>
      <c r="E22" s="25" t="str">
        <f t="shared" si="10"/>
        <v/>
      </c>
      <c r="F22" s="26" t="str">
        <f t="shared" si="4"/>
        <v/>
      </c>
      <c r="G22" s="25" t="str">
        <f>IF($C$7*D22=0,"",$C$7*D22)</f>
        <v/>
      </c>
      <c r="H22" s="27" t="str">
        <f t="shared" si="11"/>
        <v/>
      </c>
      <c r="I22" s="27" t="str">
        <f t="shared" si="6"/>
        <v/>
      </c>
      <c r="J22" s="27" t="str">
        <f t="shared" si="7"/>
        <v/>
      </c>
      <c r="K22" s="59">
        <f t="shared" si="8"/>
        <v>0</v>
      </c>
      <c r="L22" s="28" t="str">
        <f t="shared" si="1"/>
        <v/>
      </c>
      <c r="M22" s="28" t="str">
        <f t="shared" si="9"/>
        <v/>
      </c>
      <c r="N22" s="27" t="str">
        <f t="shared" si="2"/>
        <v/>
      </c>
      <c r="O22" s="13" t="str">
        <f t="shared" si="3"/>
        <v/>
      </c>
    </row>
    <row r="23" spans="1:15" x14ac:dyDescent="0.3">
      <c r="A23" s="5" t="str">
        <f t="shared" si="0"/>
        <v/>
      </c>
      <c r="B23" s="56"/>
      <c r="C23" s="44"/>
      <c r="D23" s="45"/>
      <c r="E23" s="25" t="str">
        <f t="shared" si="10"/>
        <v/>
      </c>
      <c r="F23" s="26" t="str">
        <f t="shared" si="4"/>
        <v/>
      </c>
      <c r="G23" s="25" t="str">
        <f t="shared" si="5"/>
        <v/>
      </c>
      <c r="H23" s="27" t="str">
        <f t="shared" si="11"/>
        <v/>
      </c>
      <c r="I23" s="27" t="str">
        <f t="shared" si="6"/>
        <v/>
      </c>
      <c r="J23" s="27" t="str">
        <f t="shared" si="7"/>
        <v/>
      </c>
      <c r="K23" s="59">
        <f t="shared" si="8"/>
        <v>0</v>
      </c>
      <c r="L23" s="28" t="str">
        <f t="shared" si="1"/>
        <v/>
      </c>
      <c r="M23" s="28" t="str">
        <f t="shared" si="9"/>
        <v/>
      </c>
      <c r="N23" s="27" t="str">
        <f t="shared" si="2"/>
        <v/>
      </c>
      <c r="O23" s="13" t="str">
        <f t="shared" si="3"/>
        <v/>
      </c>
    </row>
    <row r="24" spans="1:15" x14ac:dyDescent="0.3">
      <c r="A24" s="5" t="str">
        <f t="shared" si="0"/>
        <v/>
      </c>
      <c r="B24" s="56"/>
      <c r="C24" s="44"/>
      <c r="D24" s="45"/>
      <c r="E24" s="25" t="str">
        <f t="shared" si="10"/>
        <v/>
      </c>
      <c r="F24" s="26" t="str">
        <f t="shared" si="4"/>
        <v/>
      </c>
      <c r="G24" s="25" t="str">
        <f t="shared" si="5"/>
        <v/>
      </c>
      <c r="H24" s="27" t="str">
        <f t="shared" si="11"/>
        <v/>
      </c>
      <c r="I24" s="27" t="str">
        <f t="shared" si="6"/>
        <v/>
      </c>
      <c r="J24" s="27" t="str">
        <f t="shared" si="7"/>
        <v/>
      </c>
      <c r="K24" s="59">
        <f t="shared" si="8"/>
        <v>0</v>
      </c>
      <c r="L24" s="28" t="str">
        <f t="shared" si="1"/>
        <v/>
      </c>
      <c r="M24" s="28" t="str">
        <f t="shared" si="9"/>
        <v/>
      </c>
      <c r="N24" s="27" t="str">
        <f t="shared" si="2"/>
        <v/>
      </c>
      <c r="O24" s="13" t="str">
        <f t="shared" si="3"/>
        <v/>
      </c>
    </row>
    <row r="25" spans="1:15" x14ac:dyDescent="0.3">
      <c r="A25" s="5" t="str">
        <f t="shared" si="0"/>
        <v/>
      </c>
      <c r="B25" s="56"/>
      <c r="C25" s="44"/>
      <c r="D25" s="45"/>
      <c r="E25" s="25" t="str">
        <f t="shared" si="10"/>
        <v/>
      </c>
      <c r="F25" s="26" t="str">
        <f t="shared" si="4"/>
        <v/>
      </c>
      <c r="G25" s="25" t="str">
        <f t="shared" si="5"/>
        <v/>
      </c>
      <c r="H25" s="27" t="str">
        <f t="shared" si="11"/>
        <v/>
      </c>
      <c r="I25" s="27" t="str">
        <f t="shared" si="6"/>
        <v/>
      </c>
      <c r="J25" s="27" t="str">
        <f t="shared" si="7"/>
        <v/>
      </c>
      <c r="K25" s="59">
        <f t="shared" si="8"/>
        <v>0</v>
      </c>
      <c r="L25" s="28" t="str">
        <f t="shared" si="1"/>
        <v/>
      </c>
      <c r="M25" s="28" t="str">
        <f t="shared" si="9"/>
        <v/>
      </c>
      <c r="N25" s="27" t="str">
        <f t="shared" si="2"/>
        <v/>
      </c>
      <c r="O25" s="13" t="str">
        <f t="shared" si="3"/>
        <v/>
      </c>
    </row>
    <row r="26" spans="1:15" x14ac:dyDescent="0.3">
      <c r="A26" s="5" t="str">
        <f t="shared" si="0"/>
        <v/>
      </c>
      <c r="B26" s="56"/>
      <c r="C26" s="44"/>
      <c r="D26" s="45"/>
      <c r="E26" s="25" t="str">
        <f t="shared" si="10"/>
        <v/>
      </c>
      <c r="F26" s="26" t="str">
        <f t="shared" si="4"/>
        <v/>
      </c>
      <c r="G26" s="25" t="str">
        <f t="shared" si="5"/>
        <v/>
      </c>
      <c r="H26" s="27" t="str">
        <f t="shared" si="11"/>
        <v/>
      </c>
      <c r="I26" s="27" t="str">
        <f t="shared" si="6"/>
        <v/>
      </c>
      <c r="J26" s="27" t="str">
        <f t="shared" si="7"/>
        <v/>
      </c>
      <c r="K26" s="59">
        <f t="shared" si="8"/>
        <v>0</v>
      </c>
      <c r="L26" s="28" t="str">
        <f t="shared" si="1"/>
        <v/>
      </c>
      <c r="M26" s="28" t="str">
        <f t="shared" si="9"/>
        <v/>
      </c>
      <c r="N26" s="27" t="str">
        <f t="shared" si="2"/>
        <v/>
      </c>
      <c r="O26" s="13" t="str">
        <f t="shared" si="3"/>
        <v/>
      </c>
    </row>
    <row r="27" spans="1:15" x14ac:dyDescent="0.3">
      <c r="A27" s="5" t="str">
        <f t="shared" si="0"/>
        <v/>
      </c>
      <c r="B27" s="56"/>
      <c r="C27" s="44"/>
      <c r="D27" s="45"/>
      <c r="E27" s="25" t="str">
        <f t="shared" si="10"/>
        <v/>
      </c>
      <c r="F27" s="26" t="str">
        <f t="shared" si="4"/>
        <v/>
      </c>
      <c r="G27" s="25" t="str">
        <f t="shared" si="5"/>
        <v/>
      </c>
      <c r="H27" s="27" t="str">
        <f t="shared" si="11"/>
        <v/>
      </c>
      <c r="I27" s="27" t="str">
        <f t="shared" si="6"/>
        <v/>
      </c>
      <c r="J27" s="27" t="str">
        <f t="shared" si="7"/>
        <v/>
      </c>
      <c r="K27" s="59">
        <f t="shared" si="8"/>
        <v>0</v>
      </c>
      <c r="L27" s="28" t="str">
        <f t="shared" si="1"/>
        <v/>
      </c>
      <c r="M27" s="28" t="str">
        <f t="shared" si="9"/>
        <v/>
      </c>
      <c r="N27" s="27" t="str">
        <f t="shared" si="2"/>
        <v/>
      </c>
      <c r="O27" s="13" t="str">
        <f t="shared" si="3"/>
        <v/>
      </c>
    </row>
    <row r="28" spans="1:15" x14ac:dyDescent="0.3">
      <c r="A28" s="5" t="str">
        <f t="shared" si="0"/>
        <v/>
      </c>
      <c r="B28" s="56"/>
      <c r="C28" s="44"/>
      <c r="D28" s="45"/>
      <c r="E28" s="25" t="str">
        <f t="shared" si="10"/>
        <v/>
      </c>
      <c r="F28" s="26" t="str">
        <f t="shared" si="4"/>
        <v/>
      </c>
      <c r="G28" s="25" t="str">
        <f t="shared" si="5"/>
        <v/>
      </c>
      <c r="H28" s="27" t="str">
        <f t="shared" si="11"/>
        <v/>
      </c>
      <c r="I28" s="27" t="str">
        <f t="shared" si="6"/>
        <v/>
      </c>
      <c r="J28" s="27" t="str">
        <f t="shared" si="7"/>
        <v/>
      </c>
      <c r="K28" s="59">
        <f t="shared" si="8"/>
        <v>0</v>
      </c>
      <c r="L28" s="28" t="str">
        <f t="shared" si="1"/>
        <v/>
      </c>
      <c r="M28" s="28" t="str">
        <f t="shared" si="9"/>
        <v/>
      </c>
      <c r="N28" s="27" t="str">
        <f t="shared" si="2"/>
        <v/>
      </c>
      <c r="O28" s="13" t="str">
        <f t="shared" si="3"/>
        <v/>
      </c>
    </row>
    <row r="29" spans="1:15" x14ac:dyDescent="0.3">
      <c r="A29" s="5" t="str">
        <f t="shared" si="0"/>
        <v/>
      </c>
      <c r="B29" s="56"/>
      <c r="C29" s="44"/>
      <c r="D29" s="45"/>
      <c r="E29" s="25" t="str">
        <f t="shared" si="10"/>
        <v/>
      </c>
      <c r="F29" s="26" t="str">
        <f t="shared" si="4"/>
        <v/>
      </c>
      <c r="G29" s="25" t="str">
        <f t="shared" si="5"/>
        <v/>
      </c>
      <c r="H29" s="27" t="str">
        <f t="shared" si="11"/>
        <v/>
      </c>
      <c r="I29" s="27" t="str">
        <f t="shared" si="6"/>
        <v/>
      </c>
      <c r="J29" s="27" t="str">
        <f t="shared" si="7"/>
        <v/>
      </c>
      <c r="K29" s="59">
        <f t="shared" si="8"/>
        <v>0</v>
      </c>
      <c r="L29" s="28" t="str">
        <f t="shared" si="1"/>
        <v/>
      </c>
      <c r="M29" s="28" t="str">
        <f t="shared" si="9"/>
        <v/>
      </c>
      <c r="N29" s="27" t="str">
        <f t="shared" si="2"/>
        <v/>
      </c>
      <c r="O29" s="13" t="str">
        <f t="shared" si="3"/>
        <v/>
      </c>
    </row>
    <row r="30" spans="1:15" x14ac:dyDescent="0.3">
      <c r="A30" s="5" t="str">
        <f t="shared" si="0"/>
        <v/>
      </c>
      <c r="B30" s="56"/>
      <c r="C30" s="44"/>
      <c r="D30" s="45"/>
      <c r="E30" s="25" t="str">
        <f t="shared" si="10"/>
        <v/>
      </c>
      <c r="F30" s="26" t="str">
        <f t="shared" si="4"/>
        <v/>
      </c>
      <c r="G30" s="25" t="str">
        <f t="shared" si="5"/>
        <v/>
      </c>
      <c r="H30" s="27" t="str">
        <f t="shared" si="11"/>
        <v/>
      </c>
      <c r="I30" s="27" t="str">
        <f t="shared" si="6"/>
        <v/>
      </c>
      <c r="J30" s="27" t="str">
        <f t="shared" si="7"/>
        <v/>
      </c>
      <c r="K30" s="59">
        <f t="shared" si="8"/>
        <v>0</v>
      </c>
      <c r="L30" s="28" t="str">
        <f t="shared" si="1"/>
        <v/>
      </c>
      <c r="M30" s="28" t="str">
        <f t="shared" si="9"/>
        <v/>
      </c>
      <c r="N30" s="27" t="str">
        <f t="shared" si="2"/>
        <v/>
      </c>
      <c r="O30" s="13" t="str">
        <f t="shared" si="3"/>
        <v/>
      </c>
    </row>
    <row r="31" spans="1:15" x14ac:dyDescent="0.3">
      <c r="A31" s="5" t="str">
        <f t="shared" si="0"/>
        <v/>
      </c>
      <c r="B31" s="56"/>
      <c r="C31" s="44"/>
      <c r="D31" s="45"/>
      <c r="E31" s="25" t="str">
        <f t="shared" si="10"/>
        <v/>
      </c>
      <c r="F31" s="26" t="str">
        <f t="shared" si="4"/>
        <v/>
      </c>
      <c r="G31" s="25" t="str">
        <f t="shared" si="5"/>
        <v/>
      </c>
      <c r="H31" s="27" t="str">
        <f t="shared" si="11"/>
        <v/>
      </c>
      <c r="I31" s="27" t="str">
        <f t="shared" si="6"/>
        <v/>
      </c>
      <c r="J31" s="27" t="str">
        <f t="shared" si="7"/>
        <v/>
      </c>
      <c r="K31" s="59">
        <f t="shared" si="8"/>
        <v>0</v>
      </c>
      <c r="L31" s="28" t="str">
        <f t="shared" si="1"/>
        <v/>
      </c>
      <c r="M31" s="28" t="str">
        <f t="shared" si="9"/>
        <v/>
      </c>
      <c r="N31" s="27" t="str">
        <f t="shared" si="2"/>
        <v/>
      </c>
      <c r="O31" s="13" t="str">
        <f t="shared" si="3"/>
        <v/>
      </c>
    </row>
    <row r="32" spans="1:15" x14ac:dyDescent="0.3">
      <c r="A32" s="5" t="str">
        <f t="shared" si="0"/>
        <v/>
      </c>
      <c r="B32" s="56"/>
      <c r="C32" s="44"/>
      <c r="D32" s="45"/>
      <c r="E32" s="25" t="str">
        <f t="shared" si="10"/>
        <v/>
      </c>
      <c r="F32" s="26" t="str">
        <f t="shared" si="4"/>
        <v/>
      </c>
      <c r="G32" s="25" t="str">
        <f t="shared" si="5"/>
        <v/>
      </c>
      <c r="H32" s="27" t="str">
        <f t="shared" si="11"/>
        <v/>
      </c>
      <c r="I32" s="27" t="str">
        <f t="shared" si="6"/>
        <v/>
      </c>
      <c r="J32" s="27" t="str">
        <f t="shared" si="7"/>
        <v/>
      </c>
      <c r="K32" s="59">
        <f t="shared" si="8"/>
        <v>0</v>
      </c>
      <c r="L32" s="28" t="str">
        <f t="shared" si="1"/>
        <v/>
      </c>
      <c r="M32" s="28" t="str">
        <f t="shared" si="9"/>
        <v/>
      </c>
      <c r="N32" s="27" t="str">
        <f t="shared" si="2"/>
        <v/>
      </c>
      <c r="O32" s="13" t="str">
        <f t="shared" si="3"/>
        <v/>
      </c>
    </row>
    <row r="33" spans="1:15" x14ac:dyDescent="0.3">
      <c r="A33" s="5" t="str">
        <f t="shared" si="0"/>
        <v/>
      </c>
      <c r="B33" s="56"/>
      <c r="C33" s="44"/>
      <c r="D33" s="45"/>
      <c r="E33" s="25" t="str">
        <f t="shared" si="10"/>
        <v/>
      </c>
      <c r="F33" s="26" t="str">
        <f t="shared" si="4"/>
        <v/>
      </c>
      <c r="G33" s="25" t="str">
        <f t="shared" si="5"/>
        <v/>
      </c>
      <c r="H33" s="27" t="str">
        <f t="shared" si="11"/>
        <v/>
      </c>
      <c r="I33" s="27" t="str">
        <f t="shared" si="6"/>
        <v/>
      </c>
      <c r="J33" s="27" t="str">
        <f t="shared" si="7"/>
        <v/>
      </c>
      <c r="K33" s="59">
        <f t="shared" si="8"/>
        <v>0</v>
      </c>
      <c r="L33" s="28" t="str">
        <f t="shared" si="1"/>
        <v/>
      </c>
      <c r="M33" s="28" t="str">
        <f t="shared" si="9"/>
        <v/>
      </c>
      <c r="N33" s="27" t="str">
        <f t="shared" si="2"/>
        <v/>
      </c>
      <c r="O33" s="13" t="str">
        <f t="shared" si="3"/>
        <v/>
      </c>
    </row>
    <row r="34" spans="1:15" x14ac:dyDescent="0.3">
      <c r="A34" s="5" t="str">
        <f t="shared" si="0"/>
        <v/>
      </c>
      <c r="B34" s="56"/>
      <c r="C34" s="44"/>
      <c r="D34" s="45"/>
      <c r="E34" s="25" t="str">
        <f t="shared" si="10"/>
        <v/>
      </c>
      <c r="F34" s="26" t="str">
        <f t="shared" si="4"/>
        <v/>
      </c>
      <c r="G34" s="25" t="str">
        <f t="shared" si="5"/>
        <v/>
      </c>
      <c r="H34" s="27" t="str">
        <f t="shared" si="11"/>
        <v/>
      </c>
      <c r="I34" s="27" t="str">
        <f t="shared" si="6"/>
        <v/>
      </c>
      <c r="J34" s="27" t="str">
        <f t="shared" si="7"/>
        <v/>
      </c>
      <c r="K34" s="59">
        <f t="shared" si="8"/>
        <v>0</v>
      </c>
      <c r="L34" s="28" t="str">
        <f t="shared" si="1"/>
        <v/>
      </c>
      <c r="M34" s="28" t="str">
        <f t="shared" si="9"/>
        <v/>
      </c>
      <c r="N34" s="27" t="str">
        <f t="shared" si="2"/>
        <v/>
      </c>
      <c r="O34" s="13" t="str">
        <f t="shared" si="3"/>
        <v/>
      </c>
    </row>
    <row r="35" spans="1:15" x14ac:dyDescent="0.3">
      <c r="A35" s="5" t="str">
        <f t="shared" si="0"/>
        <v/>
      </c>
      <c r="B35" s="56"/>
      <c r="C35" s="44"/>
      <c r="D35" s="45"/>
      <c r="E35" s="25" t="str">
        <f t="shared" si="10"/>
        <v/>
      </c>
      <c r="F35" s="26" t="str">
        <f t="shared" si="4"/>
        <v/>
      </c>
      <c r="G35" s="25" t="str">
        <f t="shared" si="5"/>
        <v/>
      </c>
      <c r="H35" s="27" t="str">
        <f t="shared" si="11"/>
        <v/>
      </c>
      <c r="I35" s="27" t="str">
        <f t="shared" si="6"/>
        <v/>
      </c>
      <c r="J35" s="27" t="str">
        <f t="shared" si="7"/>
        <v/>
      </c>
      <c r="K35" s="59">
        <f t="shared" si="8"/>
        <v>0</v>
      </c>
      <c r="L35" s="28" t="str">
        <f t="shared" si="1"/>
        <v/>
      </c>
      <c r="M35" s="28" t="str">
        <f t="shared" si="9"/>
        <v/>
      </c>
      <c r="N35" s="27" t="str">
        <f t="shared" si="2"/>
        <v/>
      </c>
      <c r="O35" s="13" t="str">
        <f t="shared" si="3"/>
        <v/>
      </c>
    </row>
    <row r="36" spans="1:15" x14ac:dyDescent="0.3">
      <c r="A36" s="5" t="str">
        <f t="shared" si="0"/>
        <v/>
      </c>
      <c r="B36" s="56"/>
      <c r="C36" s="44"/>
      <c r="D36" s="45"/>
      <c r="E36" s="25" t="str">
        <f t="shared" ref="E36:E54" si="12">IF(C36*D36=0,"",C36*D36)</f>
        <v/>
      </c>
      <c r="F36" s="26" t="str">
        <f t="shared" ref="F36:F54" si="13">IF(A36="","","Yes")</f>
        <v/>
      </c>
      <c r="G36" s="25" t="str">
        <f t="shared" ref="G36:G54" si="14">IF($C$7*D36=0,"",$C$7*D36)</f>
        <v/>
      </c>
      <c r="H36" s="27" t="str">
        <f t="shared" si="11"/>
        <v/>
      </c>
      <c r="I36" s="27" t="str">
        <f t="shared" si="6"/>
        <v/>
      </c>
      <c r="J36" s="27" t="str">
        <f t="shared" si="7"/>
        <v/>
      </c>
      <c r="K36" s="59">
        <f t="shared" si="8"/>
        <v>0</v>
      </c>
      <c r="L36" s="28" t="str">
        <f t="shared" ref="L36:L54" si="15">IF(AND(B36&lt;&gt;"",E36&lt;&gt;""),"Fringe Benefits","")</f>
        <v/>
      </c>
      <c r="M36" s="28" t="str">
        <f t="shared" ref="M36:M54" si="16">IF(L36="","",CONCATENATE(B36,"-Fringe"))</f>
        <v/>
      </c>
      <c r="N36" s="27" t="str">
        <f t="shared" ref="N36:N54" si="17">IF(SUM(G36:K36)=0,"",SUM(G36:K36))</f>
        <v/>
      </c>
      <c r="O36" s="13" t="str">
        <f t="shared" si="3"/>
        <v/>
      </c>
    </row>
    <row r="37" spans="1:15" x14ac:dyDescent="0.3">
      <c r="A37" s="5" t="str">
        <f t="shared" si="0"/>
        <v/>
      </c>
      <c r="B37" s="56"/>
      <c r="C37" s="44"/>
      <c r="D37" s="45"/>
      <c r="E37" s="25" t="str">
        <f t="shared" si="12"/>
        <v/>
      </c>
      <c r="F37" s="26" t="str">
        <f t="shared" si="13"/>
        <v/>
      </c>
      <c r="G37" s="25" t="str">
        <f t="shared" si="14"/>
        <v/>
      </c>
      <c r="H37" s="27" t="str">
        <f t="shared" si="11"/>
        <v/>
      </c>
      <c r="I37" s="27" t="str">
        <f t="shared" si="6"/>
        <v/>
      </c>
      <c r="J37" s="27" t="str">
        <f t="shared" si="7"/>
        <v/>
      </c>
      <c r="K37" s="59">
        <f t="shared" si="8"/>
        <v>0</v>
      </c>
      <c r="L37" s="28" t="str">
        <f t="shared" si="15"/>
        <v/>
      </c>
      <c r="M37" s="28" t="str">
        <f t="shared" si="16"/>
        <v/>
      </c>
      <c r="N37" s="27" t="str">
        <f t="shared" si="17"/>
        <v/>
      </c>
      <c r="O37" s="13" t="str">
        <f t="shared" si="3"/>
        <v/>
      </c>
    </row>
    <row r="38" spans="1:15" x14ac:dyDescent="0.3">
      <c r="A38" s="5" t="str">
        <f t="shared" si="0"/>
        <v/>
      </c>
      <c r="B38" s="56"/>
      <c r="C38" s="44"/>
      <c r="D38" s="45"/>
      <c r="E38" s="25" t="str">
        <f t="shared" si="12"/>
        <v/>
      </c>
      <c r="F38" s="26" t="str">
        <f t="shared" si="13"/>
        <v/>
      </c>
      <c r="G38" s="25" t="str">
        <f t="shared" si="14"/>
        <v/>
      </c>
      <c r="H38" s="27" t="str">
        <f t="shared" si="11"/>
        <v/>
      </c>
      <c r="I38" s="27" t="str">
        <f t="shared" si="6"/>
        <v/>
      </c>
      <c r="J38" s="27" t="str">
        <f t="shared" si="7"/>
        <v/>
      </c>
      <c r="K38" s="59">
        <f t="shared" si="8"/>
        <v>0</v>
      </c>
      <c r="L38" s="28" t="str">
        <f t="shared" si="15"/>
        <v/>
      </c>
      <c r="M38" s="28" t="str">
        <f t="shared" si="16"/>
        <v/>
      </c>
      <c r="N38" s="27" t="str">
        <f t="shared" si="17"/>
        <v/>
      </c>
      <c r="O38" s="13" t="str">
        <f t="shared" si="3"/>
        <v/>
      </c>
    </row>
    <row r="39" spans="1:15" x14ac:dyDescent="0.3">
      <c r="A39" s="5" t="str">
        <f t="shared" si="0"/>
        <v/>
      </c>
      <c r="B39" s="56"/>
      <c r="C39" s="44"/>
      <c r="D39" s="45"/>
      <c r="E39" s="25" t="str">
        <f t="shared" si="12"/>
        <v/>
      </c>
      <c r="F39" s="26" t="str">
        <f t="shared" si="13"/>
        <v/>
      </c>
      <c r="G39" s="25" t="str">
        <f t="shared" si="14"/>
        <v/>
      </c>
      <c r="H39" s="27" t="str">
        <f t="shared" si="11"/>
        <v/>
      </c>
      <c r="I39" s="27" t="str">
        <f t="shared" si="6"/>
        <v/>
      </c>
      <c r="J39" s="27" t="str">
        <f t="shared" si="7"/>
        <v/>
      </c>
      <c r="K39" s="59">
        <f t="shared" si="8"/>
        <v>0</v>
      </c>
      <c r="L39" s="28" t="str">
        <f t="shared" si="15"/>
        <v/>
      </c>
      <c r="M39" s="28" t="str">
        <f t="shared" si="16"/>
        <v/>
      </c>
      <c r="N39" s="27" t="str">
        <f t="shared" si="17"/>
        <v/>
      </c>
      <c r="O39" s="13" t="str">
        <f t="shared" si="3"/>
        <v/>
      </c>
    </row>
    <row r="40" spans="1:15" x14ac:dyDescent="0.3">
      <c r="A40" s="5" t="str">
        <f t="shared" si="0"/>
        <v/>
      </c>
      <c r="B40" s="56"/>
      <c r="C40" s="44"/>
      <c r="D40" s="45"/>
      <c r="E40" s="25" t="str">
        <f t="shared" si="12"/>
        <v/>
      </c>
      <c r="F40" s="26" t="str">
        <f t="shared" si="13"/>
        <v/>
      </c>
      <c r="G40" s="25" t="str">
        <f t="shared" si="14"/>
        <v/>
      </c>
      <c r="H40" s="27" t="str">
        <f t="shared" si="11"/>
        <v/>
      </c>
      <c r="I40" s="27" t="str">
        <f t="shared" si="6"/>
        <v/>
      </c>
      <c r="J40" s="27" t="str">
        <f t="shared" si="7"/>
        <v/>
      </c>
      <c r="K40" s="59">
        <f t="shared" si="8"/>
        <v>0</v>
      </c>
      <c r="L40" s="28" t="str">
        <f t="shared" si="15"/>
        <v/>
      </c>
      <c r="M40" s="28" t="str">
        <f t="shared" si="16"/>
        <v/>
      </c>
      <c r="N40" s="27" t="str">
        <f t="shared" si="17"/>
        <v/>
      </c>
      <c r="O40" s="13" t="str">
        <f t="shared" si="3"/>
        <v/>
      </c>
    </row>
    <row r="41" spans="1:15" x14ac:dyDescent="0.3">
      <c r="A41" s="5" t="str">
        <f t="shared" si="0"/>
        <v/>
      </c>
      <c r="B41" s="56"/>
      <c r="C41" s="44"/>
      <c r="D41" s="45"/>
      <c r="E41" s="25" t="str">
        <f t="shared" si="12"/>
        <v/>
      </c>
      <c r="F41" s="26" t="str">
        <f t="shared" si="13"/>
        <v/>
      </c>
      <c r="G41" s="25" t="str">
        <f t="shared" si="14"/>
        <v/>
      </c>
      <c r="H41" s="27" t="str">
        <f t="shared" si="11"/>
        <v/>
      </c>
      <c r="I41" s="27" t="str">
        <f t="shared" si="6"/>
        <v/>
      </c>
      <c r="J41" s="27" t="str">
        <f t="shared" si="7"/>
        <v/>
      </c>
      <c r="K41" s="59">
        <f t="shared" si="8"/>
        <v>0</v>
      </c>
      <c r="L41" s="28" t="str">
        <f t="shared" si="15"/>
        <v/>
      </c>
      <c r="M41" s="28" t="str">
        <f t="shared" si="16"/>
        <v/>
      </c>
      <c r="N41" s="27" t="str">
        <f t="shared" si="17"/>
        <v/>
      </c>
      <c r="O41" s="13" t="str">
        <f t="shared" si="3"/>
        <v/>
      </c>
    </row>
    <row r="42" spans="1:15" x14ac:dyDescent="0.3">
      <c r="A42" s="5" t="str">
        <f t="shared" si="0"/>
        <v/>
      </c>
      <c r="B42" s="56"/>
      <c r="C42" s="44"/>
      <c r="D42" s="45"/>
      <c r="E42" s="25" t="str">
        <f t="shared" si="12"/>
        <v/>
      </c>
      <c r="F42" s="26" t="str">
        <f t="shared" si="13"/>
        <v/>
      </c>
      <c r="G42" s="25" t="str">
        <f t="shared" si="14"/>
        <v/>
      </c>
      <c r="H42" s="27" t="str">
        <f t="shared" si="11"/>
        <v/>
      </c>
      <c r="I42" s="27" t="str">
        <f t="shared" si="6"/>
        <v/>
      </c>
      <c r="J42" s="27" t="str">
        <f t="shared" si="7"/>
        <v/>
      </c>
      <c r="K42" s="59">
        <f t="shared" si="8"/>
        <v>0</v>
      </c>
      <c r="L42" s="28" t="str">
        <f t="shared" si="15"/>
        <v/>
      </c>
      <c r="M42" s="28" t="str">
        <f t="shared" si="16"/>
        <v/>
      </c>
      <c r="N42" s="27" t="str">
        <f t="shared" si="17"/>
        <v/>
      </c>
      <c r="O42" s="13" t="str">
        <f t="shared" si="3"/>
        <v/>
      </c>
    </row>
    <row r="43" spans="1:15" x14ac:dyDescent="0.3">
      <c r="A43" s="5" t="str">
        <f t="shared" si="0"/>
        <v/>
      </c>
      <c r="B43" s="56"/>
      <c r="C43" s="44"/>
      <c r="D43" s="45"/>
      <c r="E43" s="25" t="str">
        <f t="shared" si="12"/>
        <v/>
      </c>
      <c r="F43" s="26" t="str">
        <f t="shared" si="13"/>
        <v/>
      </c>
      <c r="G43" s="25" t="str">
        <f t="shared" si="14"/>
        <v/>
      </c>
      <c r="H43" s="27" t="str">
        <f t="shared" si="11"/>
        <v/>
      </c>
      <c r="I43" s="27" t="str">
        <f t="shared" si="6"/>
        <v/>
      </c>
      <c r="J43" s="27" t="str">
        <f t="shared" si="7"/>
        <v/>
      </c>
      <c r="K43" s="59">
        <f t="shared" si="8"/>
        <v>0</v>
      </c>
      <c r="L43" s="28" t="str">
        <f t="shared" si="15"/>
        <v/>
      </c>
      <c r="M43" s="28" t="str">
        <f t="shared" si="16"/>
        <v/>
      </c>
      <c r="N43" s="27" t="str">
        <f t="shared" si="17"/>
        <v/>
      </c>
      <c r="O43" s="13" t="str">
        <f t="shared" si="3"/>
        <v/>
      </c>
    </row>
    <row r="44" spans="1:15" x14ac:dyDescent="0.3">
      <c r="A44" s="5" t="str">
        <f t="shared" si="0"/>
        <v/>
      </c>
      <c r="B44" s="56"/>
      <c r="C44" s="44"/>
      <c r="D44" s="45"/>
      <c r="E44" s="25" t="str">
        <f t="shared" si="12"/>
        <v/>
      </c>
      <c r="F44" s="26" t="str">
        <f t="shared" si="13"/>
        <v/>
      </c>
      <c r="G44" s="25" t="str">
        <f t="shared" si="14"/>
        <v/>
      </c>
      <c r="H44" s="27" t="str">
        <f t="shared" si="11"/>
        <v/>
      </c>
      <c r="I44" s="27" t="str">
        <f t="shared" si="6"/>
        <v/>
      </c>
      <c r="J44" s="27" t="str">
        <f t="shared" si="7"/>
        <v/>
      </c>
      <c r="K44" s="59">
        <f t="shared" si="8"/>
        <v>0</v>
      </c>
      <c r="L44" s="28" t="str">
        <f t="shared" si="15"/>
        <v/>
      </c>
      <c r="M44" s="28" t="str">
        <f t="shared" si="16"/>
        <v/>
      </c>
      <c r="N44" s="27" t="str">
        <f t="shared" si="17"/>
        <v/>
      </c>
      <c r="O44" s="13" t="str">
        <f t="shared" si="3"/>
        <v/>
      </c>
    </row>
    <row r="45" spans="1:15" x14ac:dyDescent="0.3">
      <c r="A45" s="5" t="str">
        <f t="shared" si="0"/>
        <v/>
      </c>
      <c r="B45" s="56"/>
      <c r="C45" s="44"/>
      <c r="D45" s="45"/>
      <c r="E45" s="25" t="str">
        <f t="shared" si="12"/>
        <v/>
      </c>
      <c r="F45" s="26" t="str">
        <f t="shared" si="13"/>
        <v/>
      </c>
      <c r="G45" s="25" t="str">
        <f t="shared" si="14"/>
        <v/>
      </c>
      <c r="H45" s="27" t="str">
        <f t="shared" si="11"/>
        <v/>
      </c>
      <c r="I45" s="27" t="str">
        <f t="shared" si="6"/>
        <v/>
      </c>
      <c r="J45" s="27" t="str">
        <f t="shared" si="7"/>
        <v/>
      </c>
      <c r="K45" s="59">
        <f t="shared" si="8"/>
        <v>0</v>
      </c>
      <c r="L45" s="28" t="str">
        <f t="shared" si="15"/>
        <v/>
      </c>
      <c r="M45" s="28" t="str">
        <f t="shared" si="16"/>
        <v/>
      </c>
      <c r="N45" s="27" t="str">
        <f t="shared" si="17"/>
        <v/>
      </c>
      <c r="O45" s="13" t="str">
        <f t="shared" si="3"/>
        <v/>
      </c>
    </row>
    <row r="46" spans="1:15" x14ac:dyDescent="0.3">
      <c r="A46" s="5" t="str">
        <f t="shared" si="0"/>
        <v/>
      </c>
      <c r="B46" s="56"/>
      <c r="C46" s="44"/>
      <c r="D46" s="45"/>
      <c r="E46" s="25" t="str">
        <f t="shared" si="12"/>
        <v/>
      </c>
      <c r="F46" s="26" t="str">
        <f t="shared" si="13"/>
        <v/>
      </c>
      <c r="G46" s="25" t="str">
        <f t="shared" si="14"/>
        <v/>
      </c>
      <c r="H46" s="27" t="str">
        <f t="shared" si="11"/>
        <v/>
      </c>
      <c r="I46" s="27" t="str">
        <f t="shared" si="6"/>
        <v/>
      </c>
      <c r="J46" s="27" t="str">
        <f t="shared" si="7"/>
        <v/>
      </c>
      <c r="K46" s="59">
        <f t="shared" si="8"/>
        <v>0</v>
      </c>
      <c r="L46" s="28" t="str">
        <f t="shared" si="15"/>
        <v/>
      </c>
      <c r="M46" s="28" t="str">
        <f t="shared" si="16"/>
        <v/>
      </c>
      <c r="N46" s="27" t="str">
        <f t="shared" si="17"/>
        <v/>
      </c>
      <c r="O46" s="13" t="str">
        <f t="shared" si="3"/>
        <v/>
      </c>
    </row>
    <row r="47" spans="1:15" x14ac:dyDescent="0.3">
      <c r="A47" s="5" t="str">
        <f t="shared" si="0"/>
        <v/>
      </c>
      <c r="B47" s="56"/>
      <c r="C47" s="44"/>
      <c r="D47" s="45"/>
      <c r="E47" s="25" t="str">
        <f t="shared" si="12"/>
        <v/>
      </c>
      <c r="F47" s="26" t="str">
        <f t="shared" si="13"/>
        <v/>
      </c>
      <c r="G47" s="25" t="str">
        <f t="shared" si="14"/>
        <v/>
      </c>
      <c r="H47" s="27" t="str">
        <f t="shared" si="11"/>
        <v/>
      </c>
      <c r="I47" s="27" t="str">
        <f t="shared" si="6"/>
        <v/>
      </c>
      <c r="J47" s="27" t="str">
        <f t="shared" si="7"/>
        <v/>
      </c>
      <c r="K47" s="59">
        <f t="shared" si="8"/>
        <v>0</v>
      </c>
      <c r="L47" s="28" t="str">
        <f t="shared" si="15"/>
        <v/>
      </c>
      <c r="M47" s="28" t="str">
        <f t="shared" si="16"/>
        <v/>
      </c>
      <c r="N47" s="27" t="str">
        <f t="shared" si="17"/>
        <v/>
      </c>
      <c r="O47" s="13" t="str">
        <f t="shared" si="3"/>
        <v/>
      </c>
    </row>
    <row r="48" spans="1:15" x14ac:dyDescent="0.3">
      <c r="A48" s="5" t="str">
        <f t="shared" si="0"/>
        <v/>
      </c>
      <c r="B48" s="56"/>
      <c r="C48" s="44"/>
      <c r="D48" s="45"/>
      <c r="E48" s="25" t="str">
        <f t="shared" si="12"/>
        <v/>
      </c>
      <c r="F48" s="26" t="str">
        <f t="shared" si="13"/>
        <v/>
      </c>
      <c r="G48" s="25" t="str">
        <f t="shared" si="14"/>
        <v/>
      </c>
      <c r="H48" s="27" t="str">
        <f t="shared" si="11"/>
        <v/>
      </c>
      <c r="I48" s="27" t="str">
        <f t="shared" si="6"/>
        <v/>
      </c>
      <c r="J48" s="27" t="str">
        <f t="shared" si="7"/>
        <v/>
      </c>
      <c r="K48" s="59">
        <f t="shared" si="8"/>
        <v>0</v>
      </c>
      <c r="L48" s="28" t="str">
        <f t="shared" si="15"/>
        <v/>
      </c>
      <c r="M48" s="28" t="str">
        <f t="shared" si="16"/>
        <v/>
      </c>
      <c r="N48" s="27" t="str">
        <f t="shared" si="17"/>
        <v/>
      </c>
      <c r="O48" s="13" t="str">
        <f t="shared" si="3"/>
        <v/>
      </c>
    </row>
    <row r="49" spans="1:15" x14ac:dyDescent="0.3">
      <c r="A49" s="5" t="str">
        <f t="shared" si="0"/>
        <v/>
      </c>
      <c r="B49" s="56"/>
      <c r="C49" s="44"/>
      <c r="D49" s="45"/>
      <c r="E49" s="25" t="str">
        <f t="shared" si="12"/>
        <v/>
      </c>
      <c r="F49" s="26" t="str">
        <f t="shared" si="13"/>
        <v/>
      </c>
      <c r="G49" s="25" t="str">
        <f t="shared" si="14"/>
        <v/>
      </c>
      <c r="H49" s="27" t="str">
        <f t="shared" si="11"/>
        <v/>
      </c>
      <c r="I49" s="27" t="str">
        <f t="shared" si="6"/>
        <v/>
      </c>
      <c r="J49" s="27" t="str">
        <f t="shared" si="7"/>
        <v/>
      </c>
      <c r="K49" s="59">
        <f t="shared" si="8"/>
        <v>0</v>
      </c>
      <c r="L49" s="28" t="str">
        <f t="shared" si="15"/>
        <v/>
      </c>
      <c r="M49" s="28" t="str">
        <f t="shared" si="16"/>
        <v/>
      </c>
      <c r="N49" s="27" t="str">
        <f t="shared" si="17"/>
        <v/>
      </c>
      <c r="O49" s="13" t="str">
        <f t="shared" si="3"/>
        <v/>
      </c>
    </row>
    <row r="50" spans="1:15" x14ac:dyDescent="0.3">
      <c r="A50" s="5" t="str">
        <f t="shared" si="0"/>
        <v/>
      </c>
      <c r="B50" s="56"/>
      <c r="C50" s="44"/>
      <c r="D50" s="45"/>
      <c r="E50" s="25" t="str">
        <f t="shared" si="12"/>
        <v/>
      </c>
      <c r="F50" s="26" t="str">
        <f t="shared" si="13"/>
        <v/>
      </c>
      <c r="G50" s="25" t="str">
        <f t="shared" si="14"/>
        <v/>
      </c>
      <c r="H50" s="27" t="str">
        <f t="shared" si="11"/>
        <v/>
      </c>
      <c r="I50" s="27" t="str">
        <f t="shared" si="6"/>
        <v/>
      </c>
      <c r="J50" s="27" t="str">
        <f t="shared" si="7"/>
        <v/>
      </c>
      <c r="K50" s="59">
        <f t="shared" si="8"/>
        <v>0</v>
      </c>
      <c r="L50" s="28" t="str">
        <f t="shared" si="15"/>
        <v/>
      </c>
      <c r="M50" s="28" t="str">
        <f t="shared" si="16"/>
        <v/>
      </c>
      <c r="N50" s="27" t="str">
        <f t="shared" si="17"/>
        <v/>
      </c>
      <c r="O50" s="13" t="str">
        <f t="shared" si="3"/>
        <v/>
      </c>
    </row>
    <row r="51" spans="1:15" x14ac:dyDescent="0.3">
      <c r="A51" s="5" t="str">
        <f t="shared" si="0"/>
        <v/>
      </c>
      <c r="B51" s="56"/>
      <c r="C51" s="44"/>
      <c r="D51" s="45"/>
      <c r="E51" s="25" t="str">
        <f t="shared" si="12"/>
        <v/>
      </c>
      <c r="F51" s="26" t="str">
        <f t="shared" si="13"/>
        <v/>
      </c>
      <c r="G51" s="25" t="str">
        <f t="shared" si="14"/>
        <v/>
      </c>
      <c r="H51" s="27" t="str">
        <f t="shared" si="11"/>
        <v/>
      </c>
      <c r="I51" s="27" t="str">
        <f t="shared" si="6"/>
        <v/>
      </c>
      <c r="J51" s="27" t="str">
        <f t="shared" si="7"/>
        <v/>
      </c>
      <c r="K51" s="59">
        <f t="shared" si="8"/>
        <v>0</v>
      </c>
      <c r="L51" s="28" t="str">
        <f t="shared" si="15"/>
        <v/>
      </c>
      <c r="M51" s="28" t="str">
        <f t="shared" si="16"/>
        <v/>
      </c>
      <c r="N51" s="27" t="str">
        <f t="shared" si="17"/>
        <v/>
      </c>
      <c r="O51" s="13" t="str">
        <f t="shared" si="3"/>
        <v/>
      </c>
    </row>
    <row r="52" spans="1:15" x14ac:dyDescent="0.3">
      <c r="A52" s="5" t="str">
        <f t="shared" si="0"/>
        <v/>
      </c>
      <c r="B52" s="56"/>
      <c r="C52" s="44"/>
      <c r="D52" s="45"/>
      <c r="E52" s="25" t="str">
        <f t="shared" si="12"/>
        <v/>
      </c>
      <c r="F52" s="26" t="str">
        <f t="shared" si="13"/>
        <v/>
      </c>
      <c r="G52" s="25" t="str">
        <f t="shared" si="14"/>
        <v/>
      </c>
      <c r="H52" s="27" t="str">
        <f t="shared" si="11"/>
        <v/>
      </c>
      <c r="I52" s="27" t="str">
        <f t="shared" si="6"/>
        <v/>
      </c>
      <c r="J52" s="27" t="str">
        <f t="shared" si="7"/>
        <v/>
      </c>
      <c r="K52" s="59">
        <f t="shared" si="8"/>
        <v>0</v>
      </c>
      <c r="L52" s="28" t="str">
        <f t="shared" si="15"/>
        <v/>
      </c>
      <c r="M52" s="28" t="str">
        <f t="shared" si="16"/>
        <v/>
      </c>
      <c r="N52" s="27" t="str">
        <f t="shared" si="17"/>
        <v/>
      </c>
      <c r="O52" s="13" t="str">
        <f t="shared" si="3"/>
        <v/>
      </c>
    </row>
    <row r="53" spans="1:15" x14ac:dyDescent="0.3">
      <c r="A53" s="5" t="str">
        <f t="shared" si="0"/>
        <v/>
      </c>
      <c r="B53" s="56"/>
      <c r="C53" s="44"/>
      <c r="D53" s="45"/>
      <c r="E53" s="25" t="str">
        <f t="shared" si="12"/>
        <v/>
      </c>
      <c r="F53" s="26" t="str">
        <f t="shared" si="13"/>
        <v/>
      </c>
      <c r="G53" s="25" t="str">
        <f t="shared" si="14"/>
        <v/>
      </c>
      <c r="H53" s="27" t="str">
        <f t="shared" si="11"/>
        <v/>
      </c>
      <c r="I53" s="27" t="str">
        <f t="shared" si="6"/>
        <v/>
      </c>
      <c r="J53" s="27" t="str">
        <f t="shared" si="7"/>
        <v/>
      </c>
      <c r="K53" s="59">
        <f t="shared" si="8"/>
        <v>0</v>
      </c>
      <c r="L53" s="28" t="str">
        <f t="shared" si="15"/>
        <v/>
      </c>
      <c r="M53" s="28" t="str">
        <f t="shared" si="16"/>
        <v/>
      </c>
      <c r="N53" s="27" t="str">
        <f t="shared" si="17"/>
        <v/>
      </c>
      <c r="O53" s="13" t="str">
        <f t="shared" si="3"/>
        <v/>
      </c>
    </row>
    <row r="54" spans="1:15" x14ac:dyDescent="0.3">
      <c r="A54" s="5" t="str">
        <f t="shared" si="0"/>
        <v/>
      </c>
      <c r="B54" s="56"/>
      <c r="C54" s="44"/>
      <c r="D54" s="45"/>
      <c r="E54" s="25" t="str">
        <f t="shared" si="12"/>
        <v/>
      </c>
      <c r="F54" s="26" t="str">
        <f t="shared" si="13"/>
        <v/>
      </c>
      <c r="G54" s="25" t="str">
        <f t="shared" si="14"/>
        <v/>
      </c>
      <c r="H54" s="27" t="str">
        <f t="shared" si="11"/>
        <v/>
      </c>
      <c r="I54" s="27" t="str">
        <f t="shared" si="6"/>
        <v/>
      </c>
      <c r="J54" s="27" t="str">
        <f t="shared" si="7"/>
        <v/>
      </c>
      <c r="K54" s="59">
        <f t="shared" si="8"/>
        <v>0</v>
      </c>
      <c r="L54" s="28" t="str">
        <f t="shared" si="15"/>
        <v/>
      </c>
      <c r="M54" s="28" t="str">
        <f t="shared" si="16"/>
        <v/>
      </c>
      <c r="N54" s="27" t="str">
        <f t="shared" si="17"/>
        <v/>
      </c>
      <c r="O54" s="13" t="str">
        <f t="shared" si="3"/>
        <v/>
      </c>
    </row>
    <row r="55" spans="1:15" x14ac:dyDescent="0.3">
      <c r="A55" s="5" t="str">
        <f t="shared" si="0"/>
        <v/>
      </c>
      <c r="B55" s="56"/>
      <c r="C55" s="44"/>
      <c r="D55" s="45"/>
      <c r="E55" s="25" t="str">
        <f t="shared" ref="E55:E84" si="18">IF(C55*D55=0,"",C55*D55)</f>
        <v/>
      </c>
      <c r="F55" s="26" t="str">
        <f t="shared" ref="F55:F84" si="19">IF(A55="","","Yes")</f>
        <v/>
      </c>
      <c r="G55" s="25" t="str">
        <f t="shared" ref="G55:G84" si="20">IF($C$7*D55=0,"",$C$7*D55)</f>
        <v/>
      </c>
      <c r="H55" s="27" t="str">
        <f t="shared" si="11"/>
        <v/>
      </c>
      <c r="I55" s="27" t="str">
        <f t="shared" si="6"/>
        <v/>
      </c>
      <c r="J55" s="27" t="str">
        <f t="shared" si="7"/>
        <v/>
      </c>
      <c r="K55" s="59">
        <f t="shared" si="8"/>
        <v>0</v>
      </c>
      <c r="L55" s="28" t="str">
        <f t="shared" ref="L55:L84" si="21">IF(AND(B55&lt;&gt;"",E55&lt;&gt;""),"Fringe Benefits","")</f>
        <v/>
      </c>
      <c r="M55" s="28" t="str">
        <f t="shared" ref="M55:M84" si="22">IF(L55="","",CONCATENATE(B55,"-Fringe"))</f>
        <v/>
      </c>
      <c r="N55" s="27" t="str">
        <f t="shared" ref="N55:N84" si="23">IF(SUM(G55:K55)=0,"",SUM(G55:K55))</f>
        <v/>
      </c>
      <c r="O55" s="13" t="str">
        <f t="shared" si="3"/>
        <v/>
      </c>
    </row>
    <row r="56" spans="1:15" x14ac:dyDescent="0.3">
      <c r="A56" s="5" t="str">
        <f t="shared" si="0"/>
        <v/>
      </c>
      <c r="B56" s="56"/>
      <c r="C56" s="44"/>
      <c r="D56" s="45"/>
      <c r="E56" s="25" t="str">
        <f t="shared" si="18"/>
        <v/>
      </c>
      <c r="F56" s="26" t="str">
        <f t="shared" si="19"/>
        <v/>
      </c>
      <c r="G56" s="25" t="str">
        <f t="shared" si="20"/>
        <v/>
      </c>
      <c r="H56" s="27" t="str">
        <f t="shared" si="11"/>
        <v/>
      </c>
      <c r="I56" s="27" t="str">
        <f t="shared" si="6"/>
        <v/>
      </c>
      <c r="J56" s="27" t="str">
        <f t="shared" si="7"/>
        <v/>
      </c>
      <c r="K56" s="59">
        <f t="shared" si="8"/>
        <v>0</v>
      </c>
      <c r="L56" s="28" t="str">
        <f t="shared" si="21"/>
        <v/>
      </c>
      <c r="M56" s="28" t="str">
        <f t="shared" si="22"/>
        <v/>
      </c>
      <c r="N56" s="27" t="str">
        <f t="shared" si="23"/>
        <v/>
      </c>
      <c r="O56" s="13" t="str">
        <f t="shared" si="3"/>
        <v/>
      </c>
    </row>
    <row r="57" spans="1:15" x14ac:dyDescent="0.3">
      <c r="A57" s="5" t="str">
        <f t="shared" si="0"/>
        <v/>
      </c>
      <c r="B57" s="56"/>
      <c r="C57" s="44"/>
      <c r="D57" s="45"/>
      <c r="E57" s="25" t="str">
        <f t="shared" si="18"/>
        <v/>
      </c>
      <c r="F57" s="26" t="str">
        <f t="shared" si="19"/>
        <v/>
      </c>
      <c r="G57" s="25" t="str">
        <f t="shared" si="20"/>
        <v/>
      </c>
      <c r="H57" s="27" t="str">
        <f t="shared" si="11"/>
        <v/>
      </c>
      <c r="I57" s="27" t="str">
        <f t="shared" si="6"/>
        <v/>
      </c>
      <c r="J57" s="27" t="str">
        <f t="shared" si="7"/>
        <v/>
      </c>
      <c r="K57" s="59">
        <f t="shared" si="8"/>
        <v>0</v>
      </c>
      <c r="L57" s="28" t="str">
        <f t="shared" si="21"/>
        <v/>
      </c>
      <c r="M57" s="28" t="str">
        <f t="shared" si="22"/>
        <v/>
      </c>
      <c r="N57" s="27" t="str">
        <f t="shared" si="23"/>
        <v/>
      </c>
      <c r="O57" s="13" t="str">
        <f t="shared" si="3"/>
        <v/>
      </c>
    </row>
    <row r="58" spans="1:15" x14ac:dyDescent="0.3">
      <c r="A58" s="5" t="str">
        <f t="shared" si="0"/>
        <v/>
      </c>
      <c r="B58" s="56"/>
      <c r="C58" s="44"/>
      <c r="D58" s="45"/>
      <c r="E58" s="25" t="str">
        <f t="shared" si="18"/>
        <v/>
      </c>
      <c r="F58" s="26" t="str">
        <f t="shared" si="19"/>
        <v/>
      </c>
      <c r="G58" s="25" t="str">
        <f t="shared" si="20"/>
        <v/>
      </c>
      <c r="H58" s="27" t="str">
        <f t="shared" si="11"/>
        <v/>
      </c>
      <c r="I58" s="27" t="str">
        <f t="shared" si="6"/>
        <v/>
      </c>
      <c r="J58" s="27" t="str">
        <f t="shared" si="7"/>
        <v/>
      </c>
      <c r="K58" s="59">
        <f t="shared" si="8"/>
        <v>0</v>
      </c>
      <c r="L58" s="28" t="str">
        <f t="shared" si="21"/>
        <v/>
      </c>
      <c r="M58" s="28" t="str">
        <f t="shared" si="22"/>
        <v/>
      </c>
      <c r="N58" s="27" t="str">
        <f t="shared" si="23"/>
        <v/>
      </c>
      <c r="O58" s="13" t="str">
        <f t="shared" si="3"/>
        <v/>
      </c>
    </row>
    <row r="59" spans="1:15" x14ac:dyDescent="0.3">
      <c r="A59" s="5" t="str">
        <f t="shared" si="0"/>
        <v/>
      </c>
      <c r="B59" s="56"/>
      <c r="C59" s="44"/>
      <c r="D59" s="45"/>
      <c r="E59" s="25" t="str">
        <f t="shared" si="18"/>
        <v/>
      </c>
      <c r="F59" s="26" t="str">
        <f t="shared" si="19"/>
        <v/>
      </c>
      <c r="G59" s="25" t="str">
        <f t="shared" si="20"/>
        <v/>
      </c>
      <c r="H59" s="27" t="str">
        <f t="shared" si="11"/>
        <v/>
      </c>
      <c r="I59" s="27" t="str">
        <f t="shared" si="6"/>
        <v/>
      </c>
      <c r="J59" s="27" t="str">
        <f t="shared" si="7"/>
        <v/>
      </c>
      <c r="K59" s="59">
        <f t="shared" si="8"/>
        <v>0</v>
      </c>
      <c r="L59" s="28" t="str">
        <f t="shared" si="21"/>
        <v/>
      </c>
      <c r="M59" s="28" t="str">
        <f t="shared" si="22"/>
        <v/>
      </c>
      <c r="N59" s="27" t="str">
        <f t="shared" si="23"/>
        <v/>
      </c>
      <c r="O59" s="13" t="str">
        <f t="shared" si="3"/>
        <v/>
      </c>
    </row>
    <row r="60" spans="1:15" x14ac:dyDescent="0.3">
      <c r="A60" s="5" t="str">
        <f t="shared" si="0"/>
        <v/>
      </c>
      <c r="B60" s="56"/>
      <c r="C60" s="44"/>
      <c r="D60" s="45"/>
      <c r="E60" s="25" t="str">
        <f t="shared" si="18"/>
        <v/>
      </c>
      <c r="F60" s="26" t="str">
        <f t="shared" si="19"/>
        <v/>
      </c>
      <c r="G60" s="25" t="str">
        <f t="shared" si="20"/>
        <v/>
      </c>
      <c r="H60" s="27" t="str">
        <f t="shared" si="11"/>
        <v/>
      </c>
      <c r="I60" s="27" t="str">
        <f t="shared" si="6"/>
        <v/>
      </c>
      <c r="J60" s="27" t="str">
        <f t="shared" si="7"/>
        <v/>
      </c>
      <c r="K60" s="59">
        <f t="shared" si="8"/>
        <v>0</v>
      </c>
      <c r="L60" s="28" t="str">
        <f t="shared" si="21"/>
        <v/>
      </c>
      <c r="M60" s="28" t="str">
        <f t="shared" si="22"/>
        <v/>
      </c>
      <c r="N60" s="27" t="str">
        <f t="shared" si="23"/>
        <v/>
      </c>
      <c r="O60" s="13" t="str">
        <f t="shared" si="3"/>
        <v/>
      </c>
    </row>
    <row r="61" spans="1:15" x14ac:dyDescent="0.3">
      <c r="A61" s="5" t="str">
        <f t="shared" si="0"/>
        <v/>
      </c>
      <c r="B61" s="56"/>
      <c r="C61" s="44"/>
      <c r="D61" s="45"/>
      <c r="E61" s="25" t="str">
        <f t="shared" si="18"/>
        <v/>
      </c>
      <c r="F61" s="26" t="str">
        <f t="shared" si="19"/>
        <v/>
      </c>
      <c r="G61" s="25" t="str">
        <f t="shared" si="20"/>
        <v/>
      </c>
      <c r="H61" s="27" t="str">
        <f t="shared" si="11"/>
        <v/>
      </c>
      <c r="I61" s="27" t="str">
        <f t="shared" si="6"/>
        <v/>
      </c>
      <c r="J61" s="27" t="str">
        <f t="shared" si="7"/>
        <v/>
      </c>
      <c r="K61" s="59">
        <f t="shared" si="8"/>
        <v>0</v>
      </c>
      <c r="L61" s="28" t="str">
        <f t="shared" si="21"/>
        <v/>
      </c>
      <c r="M61" s="28" t="str">
        <f t="shared" si="22"/>
        <v/>
      </c>
      <c r="N61" s="27" t="str">
        <f t="shared" si="23"/>
        <v/>
      </c>
      <c r="O61" s="13" t="str">
        <f t="shared" si="3"/>
        <v/>
      </c>
    </row>
    <row r="62" spans="1:15" x14ac:dyDescent="0.3">
      <c r="A62" s="5" t="str">
        <f t="shared" si="0"/>
        <v/>
      </c>
      <c r="B62" s="56"/>
      <c r="C62" s="44"/>
      <c r="D62" s="45"/>
      <c r="E62" s="25" t="str">
        <f t="shared" si="18"/>
        <v/>
      </c>
      <c r="F62" s="26" t="str">
        <f t="shared" si="19"/>
        <v/>
      </c>
      <c r="G62" s="25" t="str">
        <f t="shared" si="20"/>
        <v/>
      </c>
      <c r="H62" s="27" t="str">
        <f t="shared" si="11"/>
        <v/>
      </c>
      <c r="I62" s="27" t="str">
        <f t="shared" si="6"/>
        <v/>
      </c>
      <c r="J62" s="27" t="str">
        <f t="shared" si="7"/>
        <v/>
      </c>
      <c r="K62" s="59">
        <f t="shared" si="8"/>
        <v>0</v>
      </c>
      <c r="L62" s="28" t="str">
        <f t="shared" si="21"/>
        <v/>
      </c>
      <c r="M62" s="28" t="str">
        <f t="shared" si="22"/>
        <v/>
      </c>
      <c r="N62" s="27" t="str">
        <f t="shared" si="23"/>
        <v/>
      </c>
      <c r="O62" s="13" t="str">
        <f t="shared" si="3"/>
        <v/>
      </c>
    </row>
    <row r="63" spans="1:15" x14ac:dyDescent="0.3">
      <c r="A63" s="5" t="str">
        <f t="shared" si="0"/>
        <v/>
      </c>
      <c r="B63" s="56"/>
      <c r="C63" s="44"/>
      <c r="D63" s="45"/>
      <c r="E63" s="25" t="str">
        <f t="shared" si="18"/>
        <v/>
      </c>
      <c r="F63" s="26" t="str">
        <f t="shared" si="19"/>
        <v/>
      </c>
      <c r="G63" s="25" t="str">
        <f t="shared" si="20"/>
        <v/>
      </c>
      <c r="H63" s="27" t="str">
        <f t="shared" si="11"/>
        <v/>
      </c>
      <c r="I63" s="27" t="str">
        <f t="shared" si="6"/>
        <v/>
      </c>
      <c r="J63" s="27" t="str">
        <f t="shared" si="7"/>
        <v/>
      </c>
      <c r="K63" s="59">
        <f t="shared" si="8"/>
        <v>0</v>
      </c>
      <c r="L63" s="28" t="str">
        <f t="shared" si="21"/>
        <v/>
      </c>
      <c r="M63" s="28" t="str">
        <f t="shared" si="22"/>
        <v/>
      </c>
      <c r="N63" s="27" t="str">
        <f t="shared" si="23"/>
        <v/>
      </c>
      <c r="O63" s="13" t="str">
        <f t="shared" si="3"/>
        <v/>
      </c>
    </row>
    <row r="64" spans="1:15" x14ac:dyDescent="0.3">
      <c r="A64" s="5" t="str">
        <f t="shared" si="0"/>
        <v/>
      </c>
      <c r="B64" s="56"/>
      <c r="C64" s="44"/>
      <c r="D64" s="45"/>
      <c r="E64" s="25" t="str">
        <f t="shared" si="18"/>
        <v/>
      </c>
      <c r="F64" s="26" t="str">
        <f t="shared" si="19"/>
        <v/>
      </c>
      <c r="G64" s="25" t="str">
        <f t="shared" si="20"/>
        <v/>
      </c>
      <c r="H64" s="27" t="str">
        <f t="shared" si="11"/>
        <v/>
      </c>
      <c r="I64" s="27" t="str">
        <f t="shared" si="6"/>
        <v/>
      </c>
      <c r="J64" s="27" t="str">
        <f t="shared" si="7"/>
        <v/>
      </c>
      <c r="K64" s="59">
        <f t="shared" si="8"/>
        <v>0</v>
      </c>
      <c r="L64" s="28" t="str">
        <f t="shared" si="21"/>
        <v/>
      </c>
      <c r="M64" s="28" t="str">
        <f t="shared" si="22"/>
        <v/>
      </c>
      <c r="N64" s="27" t="str">
        <f t="shared" si="23"/>
        <v/>
      </c>
      <c r="O64" s="13" t="str">
        <f t="shared" si="3"/>
        <v/>
      </c>
    </row>
    <row r="65" spans="1:15" x14ac:dyDescent="0.3">
      <c r="A65" s="5" t="str">
        <f t="shared" si="0"/>
        <v/>
      </c>
      <c r="B65" s="56"/>
      <c r="C65" s="44"/>
      <c r="D65" s="45"/>
      <c r="E65" s="25" t="str">
        <f t="shared" si="18"/>
        <v/>
      </c>
      <c r="F65" s="26" t="str">
        <f t="shared" si="19"/>
        <v/>
      </c>
      <c r="G65" s="25" t="str">
        <f t="shared" si="20"/>
        <v/>
      </c>
      <c r="H65" s="27" t="str">
        <f t="shared" si="11"/>
        <v/>
      </c>
      <c r="I65" s="27" t="str">
        <f t="shared" si="6"/>
        <v/>
      </c>
      <c r="J65" s="27" t="str">
        <f t="shared" si="7"/>
        <v/>
      </c>
      <c r="K65" s="59">
        <f t="shared" si="8"/>
        <v>0</v>
      </c>
      <c r="L65" s="28" t="str">
        <f t="shared" si="21"/>
        <v/>
      </c>
      <c r="M65" s="28" t="str">
        <f t="shared" si="22"/>
        <v/>
      </c>
      <c r="N65" s="27" t="str">
        <f t="shared" si="23"/>
        <v/>
      </c>
      <c r="O65" s="13" t="str">
        <f t="shared" si="3"/>
        <v/>
      </c>
    </row>
    <row r="66" spans="1:15" x14ac:dyDescent="0.3">
      <c r="A66" s="5" t="str">
        <f t="shared" si="0"/>
        <v/>
      </c>
      <c r="B66" s="56"/>
      <c r="C66" s="44"/>
      <c r="D66" s="45"/>
      <c r="E66" s="25" t="str">
        <f t="shared" si="18"/>
        <v/>
      </c>
      <c r="F66" s="26" t="str">
        <f t="shared" si="19"/>
        <v/>
      </c>
      <c r="G66" s="25" t="str">
        <f t="shared" si="20"/>
        <v/>
      </c>
      <c r="H66" s="27" t="str">
        <f t="shared" si="11"/>
        <v/>
      </c>
      <c r="I66" s="27" t="str">
        <f t="shared" si="6"/>
        <v/>
      </c>
      <c r="J66" s="27" t="str">
        <f t="shared" si="7"/>
        <v/>
      </c>
      <c r="K66" s="59">
        <f t="shared" si="8"/>
        <v>0</v>
      </c>
      <c r="L66" s="28" t="str">
        <f t="shared" si="21"/>
        <v/>
      </c>
      <c r="M66" s="28" t="str">
        <f t="shared" si="22"/>
        <v/>
      </c>
      <c r="N66" s="27" t="str">
        <f t="shared" si="23"/>
        <v/>
      </c>
      <c r="O66" s="13" t="str">
        <f t="shared" si="3"/>
        <v/>
      </c>
    </row>
    <row r="67" spans="1:15" x14ac:dyDescent="0.3">
      <c r="A67" s="5" t="str">
        <f t="shared" si="0"/>
        <v/>
      </c>
      <c r="B67" s="56"/>
      <c r="C67" s="44"/>
      <c r="D67" s="45"/>
      <c r="E67" s="25" t="str">
        <f t="shared" si="18"/>
        <v/>
      </c>
      <c r="F67" s="26" t="str">
        <f t="shared" si="19"/>
        <v/>
      </c>
      <c r="G67" s="25" t="str">
        <f t="shared" si="20"/>
        <v/>
      </c>
      <c r="H67" s="27" t="str">
        <f t="shared" si="11"/>
        <v/>
      </c>
      <c r="I67" s="27" t="str">
        <f t="shared" si="6"/>
        <v/>
      </c>
      <c r="J67" s="27" t="str">
        <f t="shared" si="7"/>
        <v/>
      </c>
      <c r="K67" s="59">
        <f t="shared" si="8"/>
        <v>0</v>
      </c>
      <c r="L67" s="28" t="str">
        <f t="shared" si="21"/>
        <v/>
      </c>
      <c r="M67" s="28" t="str">
        <f t="shared" si="22"/>
        <v/>
      </c>
      <c r="N67" s="27" t="str">
        <f t="shared" si="23"/>
        <v/>
      </c>
      <c r="O67" s="13" t="str">
        <f t="shared" si="3"/>
        <v/>
      </c>
    </row>
    <row r="68" spans="1:15" x14ac:dyDescent="0.3">
      <c r="A68" s="5" t="str">
        <f t="shared" si="0"/>
        <v/>
      </c>
      <c r="B68" s="56"/>
      <c r="C68" s="44"/>
      <c r="D68" s="45"/>
      <c r="E68" s="25" t="str">
        <f t="shared" si="18"/>
        <v/>
      </c>
      <c r="F68" s="26" t="str">
        <f t="shared" si="19"/>
        <v/>
      </c>
      <c r="G68" s="25" t="str">
        <f t="shared" si="20"/>
        <v/>
      </c>
      <c r="H68" s="27" t="str">
        <f t="shared" si="11"/>
        <v/>
      </c>
      <c r="I68" s="27" t="str">
        <f t="shared" si="6"/>
        <v/>
      </c>
      <c r="J68" s="27" t="str">
        <f t="shared" si="7"/>
        <v/>
      </c>
      <c r="K68" s="59">
        <f t="shared" si="8"/>
        <v>0</v>
      </c>
      <c r="L68" s="28" t="str">
        <f t="shared" si="21"/>
        <v/>
      </c>
      <c r="M68" s="28" t="str">
        <f t="shared" si="22"/>
        <v/>
      </c>
      <c r="N68" s="27" t="str">
        <f t="shared" si="23"/>
        <v/>
      </c>
      <c r="O68" s="13" t="str">
        <f t="shared" si="3"/>
        <v/>
      </c>
    </row>
    <row r="69" spans="1:15" x14ac:dyDescent="0.3">
      <c r="A69" s="5" t="str">
        <f t="shared" si="0"/>
        <v/>
      </c>
      <c r="B69" s="56"/>
      <c r="C69" s="44"/>
      <c r="D69" s="45"/>
      <c r="E69" s="25" t="str">
        <f t="shared" si="18"/>
        <v/>
      </c>
      <c r="F69" s="26" t="str">
        <f t="shared" si="19"/>
        <v/>
      </c>
      <c r="G69" s="25" t="str">
        <f t="shared" si="20"/>
        <v/>
      </c>
      <c r="H69" s="27" t="str">
        <f t="shared" si="11"/>
        <v/>
      </c>
      <c r="I69" s="27" t="str">
        <f t="shared" si="6"/>
        <v/>
      </c>
      <c r="J69" s="27" t="str">
        <f t="shared" si="7"/>
        <v/>
      </c>
      <c r="K69" s="59">
        <f t="shared" si="8"/>
        <v>0</v>
      </c>
      <c r="L69" s="28" t="str">
        <f t="shared" si="21"/>
        <v/>
      </c>
      <c r="M69" s="28" t="str">
        <f t="shared" si="22"/>
        <v/>
      </c>
      <c r="N69" s="27" t="str">
        <f t="shared" si="23"/>
        <v/>
      </c>
      <c r="O69" s="13" t="str">
        <f t="shared" si="3"/>
        <v/>
      </c>
    </row>
    <row r="70" spans="1:15" x14ac:dyDescent="0.3">
      <c r="A70" s="5" t="str">
        <f t="shared" si="0"/>
        <v/>
      </c>
      <c r="B70" s="56"/>
      <c r="C70" s="44"/>
      <c r="D70" s="45"/>
      <c r="E70" s="25" t="str">
        <f t="shared" si="18"/>
        <v/>
      </c>
      <c r="F70" s="26" t="str">
        <f t="shared" si="19"/>
        <v/>
      </c>
      <c r="G70" s="25" t="str">
        <f t="shared" si="20"/>
        <v/>
      </c>
      <c r="H70" s="27" t="str">
        <f t="shared" si="11"/>
        <v/>
      </c>
      <c r="I70" s="27" t="str">
        <f t="shared" si="6"/>
        <v/>
      </c>
      <c r="J70" s="27" t="str">
        <f t="shared" si="7"/>
        <v/>
      </c>
      <c r="K70" s="59">
        <f t="shared" si="8"/>
        <v>0</v>
      </c>
      <c r="L70" s="28" t="str">
        <f t="shared" si="21"/>
        <v/>
      </c>
      <c r="M70" s="28" t="str">
        <f t="shared" si="22"/>
        <v/>
      </c>
      <c r="N70" s="27" t="str">
        <f t="shared" si="23"/>
        <v/>
      </c>
      <c r="O70" s="13" t="str">
        <f t="shared" si="3"/>
        <v/>
      </c>
    </row>
    <row r="71" spans="1:15" x14ac:dyDescent="0.3">
      <c r="A71" s="5" t="str">
        <f t="shared" si="0"/>
        <v/>
      </c>
      <c r="B71" s="56"/>
      <c r="C71" s="44"/>
      <c r="D71" s="45"/>
      <c r="E71" s="25" t="str">
        <f t="shared" si="18"/>
        <v/>
      </c>
      <c r="F71" s="26" t="str">
        <f t="shared" si="19"/>
        <v/>
      </c>
      <c r="G71" s="25" t="str">
        <f t="shared" si="20"/>
        <v/>
      </c>
      <c r="H71" s="27" t="str">
        <f t="shared" si="11"/>
        <v/>
      </c>
      <c r="I71" s="27" t="str">
        <f t="shared" si="6"/>
        <v/>
      </c>
      <c r="J71" s="27" t="str">
        <f t="shared" si="7"/>
        <v/>
      </c>
      <c r="K71" s="59">
        <f t="shared" si="8"/>
        <v>0</v>
      </c>
      <c r="L71" s="28" t="str">
        <f t="shared" si="21"/>
        <v/>
      </c>
      <c r="M71" s="28" t="str">
        <f t="shared" si="22"/>
        <v/>
      </c>
      <c r="N71" s="27" t="str">
        <f t="shared" si="23"/>
        <v/>
      </c>
      <c r="O71" s="13" t="str">
        <f t="shared" si="3"/>
        <v/>
      </c>
    </row>
    <row r="72" spans="1:15" x14ac:dyDescent="0.3">
      <c r="A72" s="5" t="str">
        <f t="shared" si="0"/>
        <v/>
      </c>
      <c r="B72" s="56"/>
      <c r="C72" s="44"/>
      <c r="D72" s="45"/>
      <c r="E72" s="25" t="str">
        <f t="shared" si="18"/>
        <v/>
      </c>
      <c r="F72" s="26" t="str">
        <f t="shared" si="19"/>
        <v/>
      </c>
      <c r="G72" s="25" t="str">
        <f t="shared" si="20"/>
        <v/>
      </c>
      <c r="H72" s="27" t="str">
        <f t="shared" si="11"/>
        <v/>
      </c>
      <c r="I72" s="27" t="str">
        <f t="shared" si="6"/>
        <v/>
      </c>
      <c r="J72" s="27" t="str">
        <f t="shared" si="7"/>
        <v/>
      </c>
      <c r="K72" s="59">
        <f t="shared" si="8"/>
        <v>0</v>
      </c>
      <c r="L72" s="28" t="str">
        <f t="shared" si="21"/>
        <v/>
      </c>
      <c r="M72" s="28" t="str">
        <f t="shared" si="22"/>
        <v/>
      </c>
      <c r="N72" s="27" t="str">
        <f t="shared" si="23"/>
        <v/>
      </c>
      <c r="O72" s="13" t="str">
        <f t="shared" si="3"/>
        <v/>
      </c>
    </row>
    <row r="73" spans="1:15" x14ac:dyDescent="0.3">
      <c r="A73" s="5" t="str">
        <f t="shared" si="0"/>
        <v/>
      </c>
      <c r="B73" s="56"/>
      <c r="C73" s="44"/>
      <c r="D73" s="45"/>
      <c r="E73" s="25" t="str">
        <f t="shared" si="18"/>
        <v/>
      </c>
      <c r="F73" s="26" t="str">
        <f t="shared" si="19"/>
        <v/>
      </c>
      <c r="G73" s="25" t="str">
        <f t="shared" si="20"/>
        <v/>
      </c>
      <c r="H73" s="27" t="str">
        <f t="shared" si="11"/>
        <v/>
      </c>
      <c r="I73" s="27" t="str">
        <f t="shared" si="6"/>
        <v/>
      </c>
      <c r="J73" s="27" t="str">
        <f t="shared" si="7"/>
        <v/>
      </c>
      <c r="K73" s="59">
        <f t="shared" si="8"/>
        <v>0</v>
      </c>
      <c r="L73" s="28" t="str">
        <f t="shared" si="21"/>
        <v/>
      </c>
      <c r="M73" s="28" t="str">
        <f t="shared" si="22"/>
        <v/>
      </c>
      <c r="N73" s="27" t="str">
        <f t="shared" si="23"/>
        <v/>
      </c>
      <c r="O73" s="13" t="str">
        <f t="shared" si="3"/>
        <v/>
      </c>
    </row>
    <row r="74" spans="1:15" x14ac:dyDescent="0.3">
      <c r="A74" s="5" t="str">
        <f t="shared" si="0"/>
        <v/>
      </c>
      <c r="B74" s="56"/>
      <c r="C74" s="44"/>
      <c r="D74" s="45"/>
      <c r="E74" s="25" t="str">
        <f t="shared" si="18"/>
        <v/>
      </c>
      <c r="F74" s="26" t="str">
        <f t="shared" si="19"/>
        <v/>
      </c>
      <c r="G74" s="25" t="str">
        <f t="shared" si="20"/>
        <v/>
      </c>
      <c r="H74" s="27" t="str">
        <f t="shared" si="11"/>
        <v/>
      </c>
      <c r="I74" s="27" t="str">
        <f t="shared" si="6"/>
        <v/>
      </c>
      <c r="J74" s="27" t="str">
        <f t="shared" si="7"/>
        <v/>
      </c>
      <c r="K74" s="59">
        <f t="shared" si="8"/>
        <v>0</v>
      </c>
      <c r="L74" s="28" t="str">
        <f t="shared" si="21"/>
        <v/>
      </c>
      <c r="M74" s="28" t="str">
        <f t="shared" si="22"/>
        <v/>
      </c>
      <c r="N74" s="27" t="str">
        <f t="shared" si="23"/>
        <v/>
      </c>
      <c r="O74" s="13" t="str">
        <f t="shared" si="3"/>
        <v/>
      </c>
    </row>
    <row r="75" spans="1:15" x14ac:dyDescent="0.3">
      <c r="A75" s="5" t="str">
        <f t="shared" si="0"/>
        <v/>
      </c>
      <c r="B75" s="56"/>
      <c r="C75" s="44"/>
      <c r="D75" s="45"/>
      <c r="E75" s="25" t="str">
        <f t="shared" si="18"/>
        <v/>
      </c>
      <c r="F75" s="26" t="str">
        <f t="shared" si="19"/>
        <v/>
      </c>
      <c r="G75" s="25" t="str">
        <f t="shared" si="20"/>
        <v/>
      </c>
      <c r="H75" s="27" t="str">
        <f t="shared" si="11"/>
        <v/>
      </c>
      <c r="I75" s="27" t="str">
        <f t="shared" si="6"/>
        <v/>
      </c>
      <c r="J75" s="27" t="str">
        <f t="shared" si="7"/>
        <v/>
      </c>
      <c r="K75" s="59">
        <f t="shared" si="8"/>
        <v>0</v>
      </c>
      <c r="L75" s="28" t="str">
        <f t="shared" si="21"/>
        <v/>
      </c>
      <c r="M75" s="28" t="str">
        <f t="shared" si="22"/>
        <v/>
      </c>
      <c r="N75" s="27" t="str">
        <f t="shared" si="23"/>
        <v/>
      </c>
      <c r="O75" s="13" t="str">
        <f t="shared" si="3"/>
        <v/>
      </c>
    </row>
    <row r="76" spans="1:15" x14ac:dyDescent="0.3">
      <c r="A76" s="5" t="str">
        <f t="shared" si="0"/>
        <v/>
      </c>
      <c r="B76" s="56"/>
      <c r="C76" s="44"/>
      <c r="D76" s="45"/>
      <c r="E76" s="25" t="str">
        <f t="shared" si="18"/>
        <v/>
      </c>
      <c r="F76" s="26" t="str">
        <f t="shared" si="19"/>
        <v/>
      </c>
      <c r="G76" s="25" t="str">
        <f t="shared" si="20"/>
        <v/>
      </c>
      <c r="H76" s="27" t="str">
        <f t="shared" si="11"/>
        <v/>
      </c>
      <c r="I76" s="27" t="str">
        <f t="shared" si="6"/>
        <v/>
      </c>
      <c r="J76" s="27" t="str">
        <f t="shared" si="7"/>
        <v/>
      </c>
      <c r="K76" s="59">
        <f t="shared" si="8"/>
        <v>0</v>
      </c>
      <c r="L76" s="28" t="str">
        <f t="shared" si="21"/>
        <v/>
      </c>
      <c r="M76" s="28" t="str">
        <f t="shared" si="22"/>
        <v/>
      </c>
      <c r="N76" s="27" t="str">
        <f t="shared" si="23"/>
        <v/>
      </c>
      <c r="O76" s="13" t="str">
        <f t="shared" si="3"/>
        <v/>
      </c>
    </row>
    <row r="77" spans="1:15" x14ac:dyDescent="0.3">
      <c r="A77" s="5" t="str">
        <f t="shared" si="0"/>
        <v/>
      </c>
      <c r="B77" s="56"/>
      <c r="C77" s="44"/>
      <c r="D77" s="45"/>
      <c r="E77" s="25" t="str">
        <f t="shared" si="18"/>
        <v/>
      </c>
      <c r="F77" s="26" t="str">
        <f t="shared" si="19"/>
        <v/>
      </c>
      <c r="G77" s="25" t="str">
        <f t="shared" si="20"/>
        <v/>
      </c>
      <c r="H77" s="27" t="str">
        <f t="shared" si="11"/>
        <v/>
      </c>
      <c r="I77" s="27" t="str">
        <f t="shared" si="6"/>
        <v/>
      </c>
      <c r="J77" s="27" t="str">
        <f t="shared" si="7"/>
        <v/>
      </c>
      <c r="K77" s="59">
        <f t="shared" si="8"/>
        <v>0</v>
      </c>
      <c r="L77" s="28" t="str">
        <f t="shared" si="21"/>
        <v/>
      </c>
      <c r="M77" s="28" t="str">
        <f t="shared" si="22"/>
        <v/>
      </c>
      <c r="N77" s="27" t="str">
        <f t="shared" si="23"/>
        <v/>
      </c>
      <c r="O77" s="13" t="str">
        <f t="shared" si="3"/>
        <v/>
      </c>
    </row>
    <row r="78" spans="1:15" x14ac:dyDescent="0.3">
      <c r="A78" s="5" t="str">
        <f t="shared" si="0"/>
        <v/>
      </c>
      <c r="B78" s="56"/>
      <c r="C78" s="44"/>
      <c r="D78" s="45"/>
      <c r="E78" s="25" t="str">
        <f t="shared" si="18"/>
        <v/>
      </c>
      <c r="F78" s="26" t="str">
        <f t="shared" si="19"/>
        <v/>
      </c>
      <c r="G78" s="25" t="str">
        <f t="shared" si="20"/>
        <v/>
      </c>
      <c r="H78" s="27" t="str">
        <f t="shared" si="11"/>
        <v/>
      </c>
      <c r="I78" s="27" t="str">
        <f t="shared" si="6"/>
        <v/>
      </c>
      <c r="J78" s="27" t="str">
        <f t="shared" si="7"/>
        <v/>
      </c>
      <c r="K78" s="59">
        <f t="shared" si="8"/>
        <v>0</v>
      </c>
      <c r="L78" s="28" t="str">
        <f t="shared" si="21"/>
        <v/>
      </c>
      <c r="M78" s="28" t="str">
        <f t="shared" si="22"/>
        <v/>
      </c>
      <c r="N78" s="27" t="str">
        <f t="shared" si="23"/>
        <v/>
      </c>
      <c r="O78" s="13" t="str">
        <f t="shared" si="3"/>
        <v/>
      </c>
    </row>
    <row r="79" spans="1:15" x14ac:dyDescent="0.3">
      <c r="A79" s="5" t="str">
        <f t="shared" si="0"/>
        <v/>
      </c>
      <c r="B79" s="56"/>
      <c r="C79" s="44"/>
      <c r="D79" s="45"/>
      <c r="E79" s="25" t="str">
        <f t="shared" si="18"/>
        <v/>
      </c>
      <c r="F79" s="26" t="str">
        <f t="shared" si="19"/>
        <v/>
      </c>
      <c r="G79" s="25" t="str">
        <f t="shared" si="20"/>
        <v/>
      </c>
      <c r="H79" s="27" t="str">
        <f t="shared" si="11"/>
        <v/>
      </c>
      <c r="I79" s="27" t="str">
        <f t="shared" si="6"/>
        <v/>
      </c>
      <c r="J79" s="27" t="str">
        <f t="shared" si="7"/>
        <v/>
      </c>
      <c r="K79" s="59">
        <f t="shared" si="8"/>
        <v>0</v>
      </c>
      <c r="L79" s="28" t="str">
        <f t="shared" si="21"/>
        <v/>
      </c>
      <c r="M79" s="28" t="str">
        <f t="shared" si="22"/>
        <v/>
      </c>
      <c r="N79" s="27" t="str">
        <f t="shared" si="23"/>
        <v/>
      </c>
      <c r="O79" s="13" t="str">
        <f t="shared" si="3"/>
        <v/>
      </c>
    </row>
    <row r="80" spans="1:15" x14ac:dyDescent="0.3">
      <c r="A80" s="5" t="str">
        <f t="shared" ref="A80:A84" si="24">IF(AND(B80&lt;&gt;"",E80&lt;&gt;""),"Personnel","")</f>
        <v/>
      </c>
      <c r="B80" s="56"/>
      <c r="C80" s="44"/>
      <c r="D80" s="45"/>
      <c r="E80" s="25" t="str">
        <f t="shared" si="18"/>
        <v/>
      </c>
      <c r="F80" s="26" t="str">
        <f t="shared" si="19"/>
        <v/>
      </c>
      <c r="G80" s="25" t="str">
        <f t="shared" si="20"/>
        <v/>
      </c>
      <c r="H80" s="27" t="str">
        <f t="shared" si="11"/>
        <v/>
      </c>
      <c r="I80" s="27" t="str">
        <f t="shared" si="6"/>
        <v/>
      </c>
      <c r="J80" s="27" t="str">
        <f t="shared" si="7"/>
        <v/>
      </c>
      <c r="K80" s="59">
        <f t="shared" si="8"/>
        <v>0</v>
      </c>
      <c r="L80" s="28" t="str">
        <f t="shared" si="21"/>
        <v/>
      </c>
      <c r="M80" s="28" t="str">
        <f t="shared" si="22"/>
        <v/>
      </c>
      <c r="N80" s="27" t="str">
        <f t="shared" si="23"/>
        <v/>
      </c>
      <c r="O80" s="13" t="str">
        <f t="shared" ref="O80:O84" si="25">IF(A80="","","Yes")</f>
        <v/>
      </c>
    </row>
    <row r="81" spans="1:15" x14ac:dyDescent="0.3">
      <c r="A81" s="5" t="str">
        <f t="shared" si="24"/>
        <v/>
      </c>
      <c r="B81" s="56"/>
      <c r="C81" s="44"/>
      <c r="D81" s="45"/>
      <c r="E81" s="25" t="str">
        <f t="shared" si="18"/>
        <v/>
      </c>
      <c r="F81" s="26" t="str">
        <f t="shared" si="19"/>
        <v/>
      </c>
      <c r="G81" s="25" t="str">
        <f t="shared" si="20"/>
        <v/>
      </c>
      <c r="H81" s="27" t="str">
        <f t="shared" si="11"/>
        <v/>
      </c>
      <c r="I81" s="27" t="str">
        <f t="shared" ref="I81:I84" si="26">IFERROR($E81*$C$9,"")</f>
        <v/>
      </c>
      <c r="J81" s="27" t="str">
        <f t="shared" ref="J81:J84" si="27">IFERROR($E81*$C$10,"")</f>
        <v/>
      </c>
      <c r="K81" s="59">
        <f t="shared" ref="K81:K84" si="28">IFERROR($D81 * MIN($C81 * $C$11, 9000 * $C$11),"")</f>
        <v>0</v>
      </c>
      <c r="L81" s="28" t="str">
        <f t="shared" si="21"/>
        <v/>
      </c>
      <c r="M81" s="28" t="str">
        <f t="shared" si="22"/>
        <v/>
      </c>
      <c r="N81" s="27" t="str">
        <f t="shared" si="23"/>
        <v/>
      </c>
      <c r="O81" s="13" t="str">
        <f t="shared" si="25"/>
        <v/>
      </c>
    </row>
    <row r="82" spans="1:15" x14ac:dyDescent="0.3">
      <c r="A82" s="5" t="str">
        <f t="shared" si="24"/>
        <v/>
      </c>
      <c r="B82" s="56"/>
      <c r="C82" s="44"/>
      <c r="D82" s="45"/>
      <c r="E82" s="25" t="str">
        <f t="shared" si="18"/>
        <v/>
      </c>
      <c r="F82" s="26" t="str">
        <f t="shared" si="19"/>
        <v/>
      </c>
      <c r="G82" s="25" t="str">
        <f t="shared" si="20"/>
        <v/>
      </c>
      <c r="H82" s="27" t="str">
        <f t="shared" ref="H82:H84" si="29">IFERROR($E82*$C$8,"")</f>
        <v/>
      </c>
      <c r="I82" s="27" t="str">
        <f t="shared" si="26"/>
        <v/>
      </c>
      <c r="J82" s="27" t="str">
        <f t="shared" si="27"/>
        <v/>
      </c>
      <c r="K82" s="59">
        <f t="shared" si="28"/>
        <v>0</v>
      </c>
      <c r="L82" s="28" t="str">
        <f t="shared" si="21"/>
        <v/>
      </c>
      <c r="M82" s="28" t="str">
        <f t="shared" si="22"/>
        <v/>
      </c>
      <c r="N82" s="27" t="str">
        <f t="shared" si="23"/>
        <v/>
      </c>
      <c r="O82" s="13" t="str">
        <f t="shared" si="25"/>
        <v/>
      </c>
    </row>
    <row r="83" spans="1:15" x14ac:dyDescent="0.3">
      <c r="A83" s="5" t="str">
        <f t="shared" si="24"/>
        <v/>
      </c>
      <c r="B83" s="56"/>
      <c r="C83" s="44"/>
      <c r="D83" s="45"/>
      <c r="E83" s="25" t="str">
        <f t="shared" si="18"/>
        <v/>
      </c>
      <c r="F83" s="26" t="str">
        <f t="shared" si="19"/>
        <v/>
      </c>
      <c r="G83" s="25" t="str">
        <f t="shared" si="20"/>
        <v/>
      </c>
      <c r="H83" s="27" t="str">
        <f t="shared" si="29"/>
        <v/>
      </c>
      <c r="I83" s="27" t="str">
        <f t="shared" si="26"/>
        <v/>
      </c>
      <c r="J83" s="27" t="str">
        <f t="shared" si="27"/>
        <v/>
      </c>
      <c r="K83" s="59">
        <f t="shared" si="28"/>
        <v>0</v>
      </c>
      <c r="L83" s="28" t="str">
        <f t="shared" si="21"/>
        <v/>
      </c>
      <c r="M83" s="28" t="str">
        <f t="shared" si="22"/>
        <v/>
      </c>
      <c r="N83" s="27" t="str">
        <f t="shared" si="23"/>
        <v/>
      </c>
      <c r="O83" s="13" t="str">
        <f t="shared" si="25"/>
        <v/>
      </c>
    </row>
    <row r="84" spans="1:15" x14ac:dyDescent="0.3">
      <c r="A84" s="5" t="str">
        <f t="shared" si="24"/>
        <v/>
      </c>
      <c r="B84" s="56"/>
      <c r="C84" s="44"/>
      <c r="D84" s="45"/>
      <c r="E84" s="25" t="str">
        <f t="shared" si="18"/>
        <v/>
      </c>
      <c r="F84" s="26" t="str">
        <f t="shared" si="19"/>
        <v/>
      </c>
      <c r="G84" s="25" t="str">
        <f t="shared" si="20"/>
        <v/>
      </c>
      <c r="H84" s="27" t="str">
        <f t="shared" si="29"/>
        <v/>
      </c>
      <c r="I84" s="27" t="str">
        <f t="shared" si="26"/>
        <v/>
      </c>
      <c r="J84" s="27" t="str">
        <f t="shared" si="27"/>
        <v/>
      </c>
      <c r="K84" s="59">
        <f t="shared" si="28"/>
        <v>0</v>
      </c>
      <c r="L84" s="28" t="str">
        <f t="shared" si="21"/>
        <v/>
      </c>
      <c r="M84" s="28" t="str">
        <f t="shared" si="22"/>
        <v/>
      </c>
      <c r="N84" s="27" t="str">
        <f t="shared" si="23"/>
        <v/>
      </c>
      <c r="O84" s="13" t="str">
        <f t="shared" si="25"/>
        <v/>
      </c>
    </row>
    <row r="85" spans="1:15" x14ac:dyDescent="0.3">
      <c r="C85" s="1"/>
      <c r="E85" s="70"/>
      <c r="F85" s="70"/>
      <c r="G85" s="70"/>
      <c r="H85" s="70"/>
      <c r="I85" s="70"/>
      <c r="J85" s="70"/>
      <c r="K85" s="70"/>
      <c r="L85" s="70"/>
      <c r="M85" s="70"/>
      <c r="N85" s="70"/>
    </row>
    <row r="86" spans="1:15" ht="28" x14ac:dyDescent="0.3">
      <c r="C86" s="1"/>
      <c r="E86" s="78" t="str">
        <f>E15</f>
        <v>Total Direct Salary</v>
      </c>
      <c r="F86" s="78" t="str">
        <f t="shared" ref="F86:N86" si="30">F15</f>
        <v>Indirect</v>
      </c>
      <c r="G86" s="78" t="str">
        <f t="shared" si="30"/>
        <v>Insurance</v>
      </c>
      <c r="H86" s="78" t="str">
        <f t="shared" si="30"/>
        <v>Retirement</v>
      </c>
      <c r="I86" s="78" t="str">
        <f t="shared" si="30"/>
        <v>Social Security/ Medicare</v>
      </c>
      <c r="J86" s="78" t="str">
        <f t="shared" si="30"/>
        <v>Workers' Comp</v>
      </c>
      <c r="K86" s="78" t="str">
        <f t="shared" si="30"/>
        <v>Unemployment</v>
      </c>
      <c r="L86" s="78" t="str">
        <f t="shared" si="30"/>
        <v>Budget Category</v>
      </c>
      <c r="M86" s="78" t="str">
        <f t="shared" si="30"/>
        <v>Position Title</v>
      </c>
      <c r="N86" s="78" t="str">
        <f t="shared" si="30"/>
        <v>Total Direct Fringe</v>
      </c>
    </row>
    <row r="87" spans="1:15" ht="14.5" thickBot="1" x14ac:dyDescent="0.35">
      <c r="D87" s="39" t="s">
        <v>115</v>
      </c>
      <c r="E87" s="77" t="str">
        <f>IF(SUM(E16:E84)=0,"",(SUM(E16:E84)))</f>
        <v/>
      </c>
      <c r="F87" s="77" t="str">
        <f t="shared" ref="F87:N87" si="31">IF(SUM(F16:F84)=0,"",(SUM(F16:F84)))</f>
        <v/>
      </c>
      <c r="G87" s="77" t="str">
        <f t="shared" si="31"/>
        <v/>
      </c>
      <c r="H87" s="77" t="str">
        <f t="shared" si="31"/>
        <v/>
      </c>
      <c r="I87" s="77" t="str">
        <f t="shared" si="31"/>
        <v/>
      </c>
      <c r="J87" s="77" t="str">
        <f t="shared" si="31"/>
        <v/>
      </c>
      <c r="K87" s="77" t="str">
        <f t="shared" si="31"/>
        <v/>
      </c>
      <c r="L87" s="77" t="str">
        <f t="shared" si="31"/>
        <v/>
      </c>
      <c r="M87" s="77" t="str">
        <f t="shared" si="31"/>
        <v/>
      </c>
      <c r="N87" s="77" t="str">
        <f t="shared" si="31"/>
        <v/>
      </c>
    </row>
    <row r="88" spans="1:15" ht="14.5" thickTop="1" x14ac:dyDescent="0.3"/>
    <row r="89" spans="1:15" x14ac:dyDescent="0.3">
      <c r="B89" s="117" t="s">
        <v>95</v>
      </c>
      <c r="C89" s="118"/>
      <c r="D89" s="118"/>
      <c r="E89" s="118"/>
      <c r="F89" s="118"/>
      <c r="G89" s="118"/>
      <c r="H89" s="118"/>
      <c r="I89" s="118"/>
      <c r="J89" s="118"/>
      <c r="K89" s="118"/>
      <c r="L89" s="118"/>
      <c r="M89" s="118"/>
      <c r="N89" s="119"/>
    </row>
    <row r="90" spans="1:15" x14ac:dyDescent="0.3">
      <c r="B90" s="108"/>
      <c r="C90" s="109"/>
      <c r="D90" s="109"/>
      <c r="E90" s="109"/>
      <c r="F90" s="109"/>
      <c r="G90" s="109"/>
      <c r="H90" s="109"/>
      <c r="I90" s="109"/>
      <c r="J90" s="109"/>
      <c r="K90" s="109"/>
      <c r="L90" s="109"/>
      <c r="M90" s="109"/>
      <c r="N90" s="110"/>
    </row>
    <row r="91" spans="1:15" x14ac:dyDescent="0.3">
      <c r="B91" s="111"/>
      <c r="C91" s="112"/>
      <c r="D91" s="112"/>
      <c r="E91" s="112"/>
      <c r="F91" s="112"/>
      <c r="G91" s="112"/>
      <c r="H91" s="112"/>
      <c r="I91" s="112"/>
      <c r="J91" s="112"/>
      <c r="K91" s="112"/>
      <c r="L91" s="112"/>
      <c r="M91" s="112"/>
      <c r="N91" s="113"/>
    </row>
    <row r="92" spans="1:15" x14ac:dyDescent="0.3">
      <c r="B92" s="111"/>
      <c r="C92" s="112"/>
      <c r="D92" s="112"/>
      <c r="E92" s="112"/>
      <c r="F92" s="112"/>
      <c r="G92" s="112"/>
      <c r="H92" s="112"/>
      <c r="I92" s="112"/>
      <c r="J92" s="112"/>
      <c r="K92" s="112"/>
      <c r="L92" s="112"/>
      <c r="M92" s="112"/>
      <c r="N92" s="113"/>
    </row>
    <row r="93" spans="1:15" x14ac:dyDescent="0.3">
      <c r="B93" s="111"/>
      <c r="C93" s="112"/>
      <c r="D93" s="112"/>
      <c r="E93" s="112"/>
      <c r="F93" s="112"/>
      <c r="G93" s="112"/>
      <c r="H93" s="112"/>
      <c r="I93" s="112"/>
      <c r="J93" s="112"/>
      <c r="K93" s="112"/>
      <c r="L93" s="112"/>
      <c r="M93" s="112"/>
      <c r="N93" s="113"/>
    </row>
    <row r="94" spans="1:15" x14ac:dyDescent="0.3">
      <c r="B94" s="111"/>
      <c r="C94" s="112"/>
      <c r="D94" s="112"/>
      <c r="E94" s="112"/>
      <c r="F94" s="112"/>
      <c r="G94" s="112"/>
      <c r="H94" s="112"/>
      <c r="I94" s="112"/>
      <c r="J94" s="112"/>
      <c r="K94" s="112"/>
      <c r="L94" s="112"/>
      <c r="M94" s="112"/>
      <c r="N94" s="113"/>
    </row>
    <row r="95" spans="1:15" x14ac:dyDescent="0.3">
      <c r="B95" s="111"/>
      <c r="C95" s="112"/>
      <c r="D95" s="112"/>
      <c r="E95" s="112"/>
      <c r="F95" s="112"/>
      <c r="G95" s="112"/>
      <c r="H95" s="112"/>
      <c r="I95" s="112"/>
      <c r="J95" s="112"/>
      <c r="K95" s="112"/>
      <c r="L95" s="112"/>
      <c r="M95" s="112"/>
      <c r="N95" s="113"/>
    </row>
    <row r="96" spans="1:15" x14ac:dyDescent="0.3">
      <c r="B96" s="111"/>
      <c r="C96" s="112"/>
      <c r="D96" s="112"/>
      <c r="E96" s="112"/>
      <c r="F96" s="112"/>
      <c r="G96" s="112"/>
      <c r="H96" s="112"/>
      <c r="I96" s="112"/>
      <c r="J96" s="112"/>
      <c r="K96" s="112"/>
      <c r="L96" s="112"/>
      <c r="M96" s="112"/>
      <c r="N96" s="113"/>
    </row>
    <row r="97" spans="2:14" x14ac:dyDescent="0.3">
      <c r="B97" s="114"/>
      <c r="C97" s="115"/>
      <c r="D97" s="115"/>
      <c r="E97" s="115"/>
      <c r="F97" s="115"/>
      <c r="G97" s="115"/>
      <c r="H97" s="115"/>
      <c r="I97" s="115"/>
      <c r="J97" s="115"/>
      <c r="K97" s="115"/>
      <c r="L97" s="115"/>
      <c r="M97" s="115"/>
      <c r="N97" s="116"/>
    </row>
  </sheetData>
  <sheetProtection algorithmName="SHA-512" hashValue="49KGIF0+P5S9BlwrCULkprQiaxtq+IowAsVJHI+93aAz2AYG5wKiCzSVEjS5+9L73PKSBuxE1ZMKQ37V8TDtHQ==" saltValue="E4/yvuLBgvO9PH67tykQmw==" spinCount="100000" sheet="1" objects="1" scenarios="1"/>
  <mergeCells count="7">
    <mergeCell ref="B90:N97"/>
    <mergeCell ref="B89:N89"/>
    <mergeCell ref="C1:G1"/>
    <mergeCell ref="C2:G2"/>
    <mergeCell ref="G14:N14"/>
    <mergeCell ref="B14:E14"/>
    <mergeCell ref="B5:N5"/>
  </mergeCells>
  <phoneticPr fontId="13" type="noConversion"/>
  <pageMargins left="0.7" right="0.7" top="0.75" bottom="0.75" header="0.3" footer="0.3"/>
  <pageSetup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04EE7-8F6D-44CD-818C-3AD55556A2D2}">
  <dimension ref="A1:H108"/>
  <sheetViews>
    <sheetView showGridLines="0" topLeftCell="B74" zoomScaleNormal="100" workbookViewId="0">
      <selection activeCell="F91" sqref="F91"/>
    </sheetView>
  </sheetViews>
  <sheetFormatPr defaultRowHeight="14" x14ac:dyDescent="0.3"/>
  <cols>
    <col min="1" max="1" width="14.58203125" hidden="1" customWidth="1"/>
    <col min="2" max="2" width="29.58203125" customWidth="1"/>
    <col min="3" max="3" width="25.75" customWidth="1"/>
    <col min="4" max="4" width="19.5" customWidth="1"/>
    <col min="5" max="5" width="22" customWidth="1"/>
    <col min="6" max="6" width="14" customWidth="1"/>
    <col min="7" max="7" width="6.75" hidden="1" customWidth="1"/>
    <col min="8" max="8" width="98.75" bestFit="1" customWidth="1"/>
  </cols>
  <sheetData>
    <row r="1" spans="1:7" x14ac:dyDescent="0.3">
      <c r="B1" s="39" t="s">
        <v>66</v>
      </c>
      <c r="C1" s="128" t="str">
        <f>IF('Personnel &amp; Fringe'!C1="", "Add your Organization name on the Personnel &amp; Fringe Tab", 'Personnel &amp; Fringe'!C1)</f>
        <v>Add your Organization name on the Personnel &amp; Fringe Tab</v>
      </c>
      <c r="D1" s="128"/>
      <c r="E1" s="128"/>
      <c r="F1" s="128"/>
    </row>
    <row r="3" spans="1:7" ht="15.5" x14ac:dyDescent="0.35">
      <c r="B3" s="131" t="s">
        <v>9</v>
      </c>
      <c r="C3" s="131"/>
      <c r="D3" s="131"/>
      <c r="E3" s="131"/>
      <c r="F3" s="131"/>
    </row>
    <row r="4" spans="1:7" x14ac:dyDescent="0.3">
      <c r="B4" s="38"/>
      <c r="C4" s="38"/>
      <c r="D4" s="38"/>
      <c r="E4" s="38"/>
    </row>
    <row r="5" spans="1:7" ht="15.5" x14ac:dyDescent="0.35">
      <c r="B5" s="74" t="s">
        <v>87</v>
      </c>
      <c r="C5" s="72"/>
      <c r="D5" s="72"/>
      <c r="E5" s="72"/>
      <c r="F5" s="73"/>
    </row>
    <row r="6" spans="1:7" ht="28" x14ac:dyDescent="0.3">
      <c r="A6" t="s">
        <v>23</v>
      </c>
      <c r="B6" s="50" t="s">
        <v>152</v>
      </c>
      <c r="C6" s="129" t="s">
        <v>153</v>
      </c>
      <c r="D6" s="130"/>
      <c r="E6" s="58" t="s">
        <v>31</v>
      </c>
      <c r="F6" s="51" t="s">
        <v>154</v>
      </c>
      <c r="G6" t="s">
        <v>26</v>
      </c>
    </row>
    <row r="7" spans="1:7" x14ac:dyDescent="0.3">
      <c r="A7" s="5" t="str">
        <f>IF(AND(B7&lt;&gt;"",C7&lt;&gt;"",F7&gt;0),"Consultants/Contracts","")</f>
        <v/>
      </c>
      <c r="B7" s="56"/>
      <c r="C7" s="127"/>
      <c r="D7" s="127"/>
      <c r="E7" s="56"/>
      <c r="F7" s="46"/>
      <c r="G7" s="13" t="str">
        <f>IF(A7="","","Yes")</f>
        <v/>
      </c>
    </row>
    <row r="8" spans="1:7" x14ac:dyDescent="0.3">
      <c r="A8" s="5" t="str">
        <f t="shared" ref="A8:A16" si="0">IF(AND(B8&lt;&gt;"",C8&lt;&gt;"",F8&gt;0),"Consultants/Contracts","")</f>
        <v/>
      </c>
      <c r="B8" s="56"/>
      <c r="C8" s="127"/>
      <c r="D8" s="127"/>
      <c r="E8" s="56"/>
      <c r="F8" s="46"/>
      <c r="G8" s="13" t="str">
        <f t="shared" ref="G8:G16" si="1">IF(A8="","","Yes")</f>
        <v/>
      </c>
    </row>
    <row r="9" spans="1:7" x14ac:dyDescent="0.3">
      <c r="A9" s="5" t="str">
        <f t="shared" si="0"/>
        <v/>
      </c>
      <c r="B9" s="56"/>
      <c r="C9" s="127"/>
      <c r="D9" s="127"/>
      <c r="E9" s="56"/>
      <c r="F9" s="46"/>
      <c r="G9" s="13" t="str">
        <f t="shared" si="1"/>
        <v/>
      </c>
    </row>
    <row r="10" spans="1:7" x14ac:dyDescent="0.3">
      <c r="A10" s="5" t="str">
        <f t="shared" si="0"/>
        <v/>
      </c>
      <c r="B10" s="56"/>
      <c r="C10" s="127"/>
      <c r="D10" s="127"/>
      <c r="E10" s="56"/>
      <c r="F10" s="46"/>
      <c r="G10" s="13" t="str">
        <f t="shared" si="1"/>
        <v/>
      </c>
    </row>
    <row r="11" spans="1:7" x14ac:dyDescent="0.3">
      <c r="A11" s="5" t="str">
        <f t="shared" si="0"/>
        <v/>
      </c>
      <c r="B11" s="56"/>
      <c r="C11" s="127"/>
      <c r="D11" s="127"/>
      <c r="E11" s="56"/>
      <c r="F11" s="46"/>
      <c r="G11" s="13" t="str">
        <f t="shared" si="1"/>
        <v/>
      </c>
    </row>
    <row r="12" spans="1:7" x14ac:dyDescent="0.3">
      <c r="A12" s="5" t="str">
        <f t="shared" si="0"/>
        <v/>
      </c>
      <c r="B12" s="56"/>
      <c r="C12" s="127"/>
      <c r="D12" s="127"/>
      <c r="E12" s="56"/>
      <c r="F12" s="46"/>
      <c r="G12" s="13" t="str">
        <f t="shared" si="1"/>
        <v/>
      </c>
    </row>
    <row r="13" spans="1:7" x14ac:dyDescent="0.3">
      <c r="A13" s="5" t="str">
        <f t="shared" si="0"/>
        <v/>
      </c>
      <c r="B13" s="56"/>
      <c r="C13" s="127"/>
      <c r="D13" s="127"/>
      <c r="E13" s="56"/>
      <c r="F13" s="46"/>
      <c r="G13" s="13" t="str">
        <f t="shared" si="1"/>
        <v/>
      </c>
    </row>
    <row r="14" spans="1:7" x14ac:dyDescent="0.3">
      <c r="A14" s="5" t="str">
        <f t="shared" si="0"/>
        <v/>
      </c>
      <c r="B14" s="56"/>
      <c r="C14" s="127"/>
      <c r="D14" s="127"/>
      <c r="E14" s="56"/>
      <c r="F14" s="46"/>
      <c r="G14" s="13" t="str">
        <f t="shared" si="1"/>
        <v/>
      </c>
    </row>
    <row r="15" spans="1:7" x14ac:dyDescent="0.3">
      <c r="A15" s="5" t="str">
        <f t="shared" si="0"/>
        <v/>
      </c>
      <c r="B15" s="56"/>
      <c r="C15" s="127"/>
      <c r="D15" s="127"/>
      <c r="E15" s="56"/>
      <c r="F15" s="46"/>
      <c r="G15" s="13" t="str">
        <f t="shared" si="1"/>
        <v/>
      </c>
    </row>
    <row r="16" spans="1:7" x14ac:dyDescent="0.3">
      <c r="A16" s="5" t="str">
        <f t="shared" si="0"/>
        <v/>
      </c>
      <c r="B16" s="56"/>
      <c r="C16" s="127"/>
      <c r="D16" s="127"/>
      <c r="E16" s="56"/>
      <c r="F16" s="46"/>
      <c r="G16" s="13" t="str">
        <f t="shared" si="1"/>
        <v/>
      </c>
    </row>
    <row r="17" spans="1:7" x14ac:dyDescent="0.3">
      <c r="F17" s="2"/>
    </row>
    <row r="18" spans="1:7" ht="14.5" thickBot="1" x14ac:dyDescent="0.35">
      <c r="A18" s="3"/>
      <c r="E18" s="3" t="s">
        <v>33</v>
      </c>
      <c r="F18" s="30">
        <f>SUM(F7:F17)</f>
        <v>0</v>
      </c>
    </row>
    <row r="19" spans="1:7" ht="14.5" thickTop="1" x14ac:dyDescent="0.3">
      <c r="A19" s="3"/>
      <c r="E19" s="3"/>
      <c r="F19" s="70"/>
    </row>
    <row r="20" spans="1:7" x14ac:dyDescent="0.3">
      <c r="B20" s="117" t="s">
        <v>111</v>
      </c>
      <c r="C20" s="118"/>
      <c r="D20" s="118"/>
      <c r="E20" s="118"/>
      <c r="F20" s="119"/>
    </row>
    <row r="21" spans="1:7" x14ac:dyDescent="0.3">
      <c r="B21" s="108"/>
      <c r="C21" s="109"/>
      <c r="D21" s="109"/>
      <c r="E21" s="109"/>
      <c r="F21" s="110"/>
    </row>
    <row r="22" spans="1:7" x14ac:dyDescent="0.3">
      <c r="B22" s="111"/>
      <c r="C22" s="112"/>
      <c r="D22" s="112"/>
      <c r="E22" s="112"/>
      <c r="F22" s="113"/>
    </row>
    <row r="23" spans="1:7" x14ac:dyDescent="0.3">
      <c r="B23" s="111"/>
      <c r="C23" s="112"/>
      <c r="D23" s="112"/>
      <c r="E23" s="112"/>
      <c r="F23" s="113"/>
    </row>
    <row r="24" spans="1:7" x14ac:dyDescent="0.3">
      <c r="B24" s="114"/>
      <c r="C24" s="115"/>
      <c r="D24" s="115"/>
      <c r="E24" s="115"/>
      <c r="F24" s="116"/>
    </row>
    <row r="25" spans="1:7" ht="7.5" customHeight="1" x14ac:dyDescent="0.3"/>
    <row r="26" spans="1:7" ht="15.5" x14ac:dyDescent="0.35">
      <c r="B26" s="74" t="s">
        <v>84</v>
      </c>
      <c r="C26" s="72"/>
      <c r="D26" s="72"/>
      <c r="E26" s="72"/>
      <c r="F26" s="73"/>
    </row>
    <row r="27" spans="1:7" x14ac:dyDescent="0.3">
      <c r="A27" s="22"/>
      <c r="B27" s="52" t="s">
        <v>155</v>
      </c>
      <c r="C27" s="117" t="s">
        <v>156</v>
      </c>
      <c r="D27" s="118"/>
      <c r="E27" s="119"/>
      <c r="F27" s="52" t="s">
        <v>154</v>
      </c>
      <c r="G27" t="s">
        <v>26</v>
      </c>
    </row>
    <row r="28" spans="1:7" x14ac:dyDescent="0.3">
      <c r="A28" s="5" t="str">
        <f>IF(AND(B28&lt;&gt;"",C28&lt;&gt;"",F28&gt;0),"Travel","")</f>
        <v/>
      </c>
      <c r="B28" s="56"/>
      <c r="C28" s="127"/>
      <c r="D28" s="127"/>
      <c r="E28" s="127"/>
      <c r="F28" s="46"/>
      <c r="G28" s="13" t="str">
        <f t="shared" ref="G28:G37" si="2">IF(A28="","","Yes")</f>
        <v/>
      </c>
    </row>
    <row r="29" spans="1:7" x14ac:dyDescent="0.3">
      <c r="A29" s="5" t="str">
        <f t="shared" ref="A29:A37" si="3">IF(AND(B29&lt;&gt;"",C29&lt;&gt;"",F29&gt;0),"Travel","")</f>
        <v/>
      </c>
      <c r="B29" s="56"/>
      <c r="C29" s="127"/>
      <c r="D29" s="127"/>
      <c r="E29" s="127"/>
      <c r="F29" s="46"/>
      <c r="G29" s="13" t="str">
        <f t="shared" si="2"/>
        <v/>
      </c>
    </row>
    <row r="30" spans="1:7" x14ac:dyDescent="0.3">
      <c r="A30" s="5" t="str">
        <f t="shared" si="3"/>
        <v/>
      </c>
      <c r="B30" s="56"/>
      <c r="C30" s="127"/>
      <c r="D30" s="127"/>
      <c r="E30" s="127"/>
      <c r="F30" s="46"/>
      <c r="G30" s="13" t="str">
        <f t="shared" si="2"/>
        <v/>
      </c>
    </row>
    <row r="31" spans="1:7" x14ac:dyDescent="0.3">
      <c r="A31" s="5" t="str">
        <f t="shared" si="3"/>
        <v/>
      </c>
      <c r="B31" s="56"/>
      <c r="C31" s="127"/>
      <c r="D31" s="127"/>
      <c r="E31" s="127"/>
      <c r="F31" s="46"/>
      <c r="G31" s="13" t="str">
        <f t="shared" si="2"/>
        <v/>
      </c>
    </row>
    <row r="32" spans="1:7" x14ac:dyDescent="0.3">
      <c r="A32" s="5" t="str">
        <f t="shared" si="3"/>
        <v/>
      </c>
      <c r="B32" s="56"/>
      <c r="C32" s="127"/>
      <c r="D32" s="127"/>
      <c r="E32" s="127"/>
      <c r="F32" s="46"/>
      <c r="G32" s="13" t="str">
        <f t="shared" si="2"/>
        <v/>
      </c>
    </row>
    <row r="33" spans="1:7" x14ac:dyDescent="0.3">
      <c r="A33" s="5" t="str">
        <f t="shared" si="3"/>
        <v/>
      </c>
      <c r="B33" s="56"/>
      <c r="C33" s="127"/>
      <c r="D33" s="127"/>
      <c r="E33" s="127"/>
      <c r="F33" s="46"/>
      <c r="G33" s="13" t="str">
        <f t="shared" si="2"/>
        <v/>
      </c>
    </row>
    <row r="34" spans="1:7" x14ac:dyDescent="0.3">
      <c r="A34" s="5" t="str">
        <f t="shared" si="3"/>
        <v/>
      </c>
      <c r="B34" s="56"/>
      <c r="C34" s="127"/>
      <c r="D34" s="127"/>
      <c r="E34" s="127"/>
      <c r="F34" s="46"/>
      <c r="G34" s="13" t="str">
        <f t="shared" si="2"/>
        <v/>
      </c>
    </row>
    <row r="35" spans="1:7" x14ac:dyDescent="0.3">
      <c r="A35" s="5" t="str">
        <f t="shared" si="3"/>
        <v/>
      </c>
      <c r="B35" s="56"/>
      <c r="C35" s="127"/>
      <c r="D35" s="127"/>
      <c r="E35" s="127"/>
      <c r="F35" s="46"/>
      <c r="G35" s="13" t="str">
        <f t="shared" si="2"/>
        <v/>
      </c>
    </row>
    <row r="36" spans="1:7" x14ac:dyDescent="0.3">
      <c r="A36" s="5" t="str">
        <f t="shared" si="3"/>
        <v/>
      </c>
      <c r="B36" s="56"/>
      <c r="C36" s="127"/>
      <c r="D36" s="127"/>
      <c r="E36" s="127"/>
      <c r="F36" s="46"/>
      <c r="G36" s="13" t="str">
        <f t="shared" si="2"/>
        <v/>
      </c>
    </row>
    <row r="37" spans="1:7" x14ac:dyDescent="0.3">
      <c r="A37" s="5" t="str">
        <f t="shared" si="3"/>
        <v/>
      </c>
      <c r="B37" s="56"/>
      <c r="C37" s="127"/>
      <c r="D37" s="127"/>
      <c r="E37" s="127"/>
      <c r="F37" s="46"/>
      <c r="G37" s="13" t="str">
        <f t="shared" si="2"/>
        <v/>
      </c>
    </row>
    <row r="38" spans="1:7" x14ac:dyDescent="0.3">
      <c r="F38" s="2"/>
    </row>
    <row r="39" spans="1:7" ht="14.5" thickBot="1" x14ac:dyDescent="0.35">
      <c r="D39" s="3"/>
      <c r="E39" s="3" t="s">
        <v>35</v>
      </c>
      <c r="F39" s="30">
        <f>SUM(F28:F38)</f>
        <v>0</v>
      </c>
    </row>
    <row r="40" spans="1:7" ht="14.5" thickTop="1" x14ac:dyDescent="0.3">
      <c r="D40" s="3"/>
      <c r="E40" s="3"/>
      <c r="F40" s="70"/>
    </row>
    <row r="41" spans="1:7" x14ac:dyDescent="0.3">
      <c r="B41" s="117" t="s">
        <v>110</v>
      </c>
      <c r="C41" s="118"/>
      <c r="D41" s="118"/>
      <c r="E41" s="118"/>
      <c r="F41" s="119"/>
    </row>
    <row r="42" spans="1:7" x14ac:dyDescent="0.3">
      <c r="B42" s="108"/>
      <c r="C42" s="109"/>
      <c r="D42" s="109"/>
      <c r="E42" s="109"/>
      <c r="F42" s="110"/>
    </row>
    <row r="43" spans="1:7" x14ac:dyDescent="0.3">
      <c r="B43" s="111"/>
      <c r="C43" s="112"/>
      <c r="D43" s="112"/>
      <c r="E43" s="112"/>
      <c r="F43" s="113"/>
    </row>
    <row r="44" spans="1:7" x14ac:dyDescent="0.3">
      <c r="B44" s="111"/>
      <c r="C44" s="112"/>
      <c r="D44" s="112"/>
      <c r="E44" s="112"/>
      <c r="F44" s="113"/>
    </row>
    <row r="45" spans="1:7" x14ac:dyDescent="0.3">
      <c r="B45" s="114"/>
      <c r="C45" s="115"/>
      <c r="D45" s="115"/>
      <c r="E45" s="115"/>
      <c r="F45" s="116"/>
    </row>
    <row r="47" spans="1:7" ht="15.5" x14ac:dyDescent="0.35">
      <c r="B47" s="74" t="s">
        <v>85</v>
      </c>
      <c r="C47" s="72"/>
      <c r="D47" s="72"/>
      <c r="E47" s="72"/>
      <c r="F47" s="73"/>
    </row>
    <row r="48" spans="1:7" x14ac:dyDescent="0.3">
      <c r="B48" s="132" t="s">
        <v>157</v>
      </c>
      <c r="C48" s="133"/>
      <c r="D48" s="52" t="s">
        <v>158</v>
      </c>
      <c r="E48" s="52" t="s">
        <v>159</v>
      </c>
      <c r="F48" s="52" t="s">
        <v>32</v>
      </c>
      <c r="G48" t="s">
        <v>26</v>
      </c>
    </row>
    <row r="49" spans="1:7" x14ac:dyDescent="0.3">
      <c r="A49" s="5" t="str">
        <f>IF(AND(B49&lt;&gt;"",E49&lt;&gt;"",D49&gt;0),"Operational Costs","")</f>
        <v/>
      </c>
      <c r="B49" s="127"/>
      <c r="C49" s="127"/>
      <c r="D49" s="46"/>
      <c r="E49" s="47"/>
      <c r="F49" s="27" t="str">
        <f>IF($D49*$E49=0,"", $D49*$E49)</f>
        <v/>
      </c>
      <c r="G49" s="13" t="str">
        <f t="shared" ref="G49:G58" si="4">IF(A49="","","Yes")</f>
        <v/>
      </c>
    </row>
    <row r="50" spans="1:7" x14ac:dyDescent="0.3">
      <c r="A50" s="5" t="str">
        <f t="shared" ref="A50:A58" si="5">IF(AND(B50&lt;&gt;"",E50&lt;&gt;"",D50&gt;0),"Operational Costs","")</f>
        <v/>
      </c>
      <c r="B50" s="127"/>
      <c r="C50" s="127"/>
      <c r="D50" s="46"/>
      <c r="E50" s="47"/>
      <c r="F50" s="27" t="str">
        <f t="shared" ref="F50:F58" si="6">IF($D50*$E50=0,"", $D50*$E50)</f>
        <v/>
      </c>
      <c r="G50" s="13" t="str">
        <f t="shared" si="4"/>
        <v/>
      </c>
    </row>
    <row r="51" spans="1:7" x14ac:dyDescent="0.3">
      <c r="A51" s="5" t="str">
        <f t="shared" si="5"/>
        <v/>
      </c>
      <c r="B51" s="127"/>
      <c r="C51" s="127"/>
      <c r="D51" s="46"/>
      <c r="E51" s="47"/>
      <c r="F51" s="27" t="str">
        <f t="shared" si="6"/>
        <v/>
      </c>
      <c r="G51" s="13" t="str">
        <f t="shared" si="4"/>
        <v/>
      </c>
    </row>
    <row r="52" spans="1:7" x14ac:dyDescent="0.3">
      <c r="A52" s="5" t="str">
        <f t="shared" si="5"/>
        <v/>
      </c>
      <c r="B52" s="127"/>
      <c r="C52" s="127"/>
      <c r="D52" s="46"/>
      <c r="E52" s="47"/>
      <c r="F52" s="27" t="str">
        <f t="shared" si="6"/>
        <v/>
      </c>
      <c r="G52" s="13" t="str">
        <f t="shared" si="4"/>
        <v/>
      </c>
    </row>
    <row r="53" spans="1:7" x14ac:dyDescent="0.3">
      <c r="A53" s="5" t="str">
        <f t="shared" si="5"/>
        <v/>
      </c>
      <c r="B53" s="127"/>
      <c r="C53" s="127"/>
      <c r="D53" s="46"/>
      <c r="E53" s="47"/>
      <c r="F53" s="27" t="str">
        <f t="shared" si="6"/>
        <v/>
      </c>
      <c r="G53" s="13" t="str">
        <f t="shared" si="4"/>
        <v/>
      </c>
    </row>
    <row r="54" spans="1:7" x14ac:dyDescent="0.3">
      <c r="A54" s="5" t="str">
        <f t="shared" si="5"/>
        <v/>
      </c>
      <c r="B54" s="127"/>
      <c r="C54" s="127"/>
      <c r="D54" s="46"/>
      <c r="E54" s="47"/>
      <c r="F54" s="27" t="str">
        <f t="shared" si="6"/>
        <v/>
      </c>
      <c r="G54" s="13" t="str">
        <f t="shared" si="4"/>
        <v/>
      </c>
    </row>
    <row r="55" spans="1:7" x14ac:dyDescent="0.3">
      <c r="A55" s="5" t="str">
        <f t="shared" si="5"/>
        <v/>
      </c>
      <c r="B55" s="127"/>
      <c r="C55" s="127"/>
      <c r="D55" s="46"/>
      <c r="E55" s="47"/>
      <c r="F55" s="27" t="str">
        <f t="shared" si="6"/>
        <v/>
      </c>
      <c r="G55" s="13" t="str">
        <f t="shared" si="4"/>
        <v/>
      </c>
    </row>
    <row r="56" spans="1:7" x14ac:dyDescent="0.3">
      <c r="A56" s="5" t="str">
        <f t="shared" si="5"/>
        <v/>
      </c>
      <c r="B56" s="127"/>
      <c r="C56" s="127"/>
      <c r="D56" s="46"/>
      <c r="E56" s="47"/>
      <c r="F56" s="27" t="str">
        <f t="shared" si="6"/>
        <v/>
      </c>
      <c r="G56" s="13" t="str">
        <f t="shared" si="4"/>
        <v/>
      </c>
    </row>
    <row r="57" spans="1:7" x14ac:dyDescent="0.3">
      <c r="A57" s="5" t="str">
        <f t="shared" si="5"/>
        <v/>
      </c>
      <c r="B57" s="127"/>
      <c r="C57" s="127"/>
      <c r="D57" s="46"/>
      <c r="E57" s="47"/>
      <c r="F57" s="27" t="str">
        <f t="shared" si="6"/>
        <v/>
      </c>
      <c r="G57" s="13" t="str">
        <f t="shared" si="4"/>
        <v/>
      </c>
    </row>
    <row r="58" spans="1:7" x14ac:dyDescent="0.3">
      <c r="A58" s="5" t="str">
        <f t="shared" si="5"/>
        <v/>
      </c>
      <c r="B58" s="127"/>
      <c r="C58" s="127"/>
      <c r="D58" s="46"/>
      <c r="E58" s="47"/>
      <c r="F58" s="27" t="str">
        <f t="shared" si="6"/>
        <v/>
      </c>
      <c r="G58" s="13" t="str">
        <f t="shared" si="4"/>
        <v/>
      </c>
    </row>
    <row r="59" spans="1:7" x14ac:dyDescent="0.3">
      <c r="F59" s="2"/>
    </row>
    <row r="60" spans="1:7" ht="14.5" thickBot="1" x14ac:dyDescent="0.35">
      <c r="A60" s="3"/>
      <c r="E60" s="3" t="s">
        <v>37</v>
      </c>
      <c r="F60" s="30">
        <f>SUM(F49:F59)</f>
        <v>0</v>
      </c>
    </row>
    <row r="61" spans="1:7" ht="14.5" thickTop="1" x14ac:dyDescent="0.3"/>
    <row r="62" spans="1:7" x14ac:dyDescent="0.3">
      <c r="B62" s="117" t="s">
        <v>109</v>
      </c>
      <c r="C62" s="118"/>
      <c r="D62" s="118"/>
      <c r="E62" s="118"/>
      <c r="F62" s="119"/>
    </row>
    <row r="63" spans="1:7" x14ac:dyDescent="0.3">
      <c r="B63" s="108"/>
      <c r="C63" s="109"/>
      <c r="D63" s="109"/>
      <c r="E63" s="109"/>
      <c r="F63" s="110"/>
    </row>
    <row r="64" spans="1:7" x14ac:dyDescent="0.3">
      <c r="B64" s="111"/>
      <c r="C64" s="112"/>
      <c r="D64" s="112"/>
      <c r="E64" s="112"/>
      <c r="F64" s="113"/>
    </row>
    <row r="65" spans="1:8" x14ac:dyDescent="0.3">
      <c r="B65" s="111"/>
      <c r="C65" s="112"/>
      <c r="D65" s="112"/>
      <c r="E65" s="112"/>
      <c r="F65" s="113"/>
    </row>
    <row r="66" spans="1:8" x14ac:dyDescent="0.3">
      <c r="B66" s="114"/>
      <c r="C66" s="115"/>
      <c r="D66" s="115"/>
      <c r="E66" s="115"/>
      <c r="F66" s="116"/>
    </row>
    <row r="68" spans="1:8" ht="15.5" x14ac:dyDescent="0.35">
      <c r="B68" s="74" t="s">
        <v>86</v>
      </c>
      <c r="C68" s="75"/>
      <c r="D68" s="75"/>
      <c r="E68" s="75"/>
      <c r="F68" s="76"/>
    </row>
    <row r="69" spans="1:8" x14ac:dyDescent="0.3">
      <c r="A69" s="22"/>
      <c r="B69" s="52" t="s">
        <v>122</v>
      </c>
      <c r="C69" s="52" t="s">
        <v>123</v>
      </c>
      <c r="D69" s="52" t="s">
        <v>121</v>
      </c>
      <c r="E69" s="52" t="s">
        <v>124</v>
      </c>
      <c r="F69" s="52" t="s">
        <v>32</v>
      </c>
      <c r="G69" t="s">
        <v>26</v>
      </c>
    </row>
    <row r="70" spans="1:8" x14ac:dyDescent="0.3">
      <c r="A70" s="5" t="str">
        <f>IF(AND(B70&lt;&gt;"",C70&lt;&gt;"",F70&gt;0),"Supplies","")</f>
        <v/>
      </c>
      <c r="B70" s="56"/>
      <c r="C70" s="56"/>
      <c r="D70" s="68"/>
      <c r="E70" s="67"/>
      <c r="F70" s="27" t="str">
        <f>IF($D70*$E70=0, "", $D70*$E70)</f>
        <v/>
      </c>
      <c r="G70" s="13" t="str">
        <f t="shared" ref="G70:G79" si="7">IF(A70="","","Yes")</f>
        <v/>
      </c>
      <c r="H70" s="66" t="str">
        <f>IF($E70&gt;=10000,"Supply Unit Cost must be less than $10,000. If a single unit is 10,000 or more move the budget line item to Equipment.",IF(AND(D70="",E70=""),"",IF(AND(D70&gt;0,E70&gt;0),"","Unit Quantity and Unit Cost must be greater than 0.")))</f>
        <v/>
      </c>
    </row>
    <row r="71" spans="1:8" x14ac:dyDescent="0.3">
      <c r="A71" s="5" t="str">
        <f t="shared" ref="A71:A79" si="8">IF(AND(B71&lt;&gt;"",C71&lt;&gt;"",F71&gt;0),"Supplies","")</f>
        <v/>
      </c>
      <c r="B71" s="56"/>
      <c r="C71" s="56"/>
      <c r="D71" s="68"/>
      <c r="E71" s="67"/>
      <c r="F71" s="27" t="str">
        <f t="shared" ref="F71:F79" si="9">IF($D71*$E71=0, "", $D71*$E71)</f>
        <v/>
      </c>
      <c r="G71" s="13" t="str">
        <f t="shared" si="7"/>
        <v/>
      </c>
      <c r="H71" s="66" t="str">
        <f t="shared" ref="H71:H79" si="10">IF($E71&gt;=10000,"Supply Unit Cost must be less than $10,000. If a single unit is 10,000 or more move the budget line item to Equipment.",IF(AND(D71="",E71=""),"",IF(AND(D71&gt;0,E71&gt;0),"","Unit Quantity and Unit Cost must be greater than 0.")))</f>
        <v/>
      </c>
    </row>
    <row r="72" spans="1:8" x14ac:dyDescent="0.3">
      <c r="A72" s="5" t="str">
        <f t="shared" si="8"/>
        <v/>
      </c>
      <c r="B72" s="56"/>
      <c r="C72" s="56"/>
      <c r="D72" s="68"/>
      <c r="E72" s="67"/>
      <c r="F72" s="27" t="str">
        <f t="shared" si="9"/>
        <v/>
      </c>
      <c r="G72" s="13" t="str">
        <f t="shared" si="7"/>
        <v/>
      </c>
      <c r="H72" s="66" t="str">
        <f t="shared" si="10"/>
        <v/>
      </c>
    </row>
    <row r="73" spans="1:8" x14ac:dyDescent="0.3">
      <c r="A73" s="5" t="str">
        <f t="shared" si="8"/>
        <v/>
      </c>
      <c r="B73" s="56"/>
      <c r="C73" s="56"/>
      <c r="D73" s="68"/>
      <c r="E73" s="67"/>
      <c r="F73" s="27" t="str">
        <f t="shared" si="9"/>
        <v/>
      </c>
      <c r="G73" s="13" t="str">
        <f t="shared" si="7"/>
        <v/>
      </c>
      <c r="H73" s="66" t="str">
        <f t="shared" si="10"/>
        <v/>
      </c>
    </row>
    <row r="74" spans="1:8" x14ac:dyDescent="0.3">
      <c r="A74" s="5" t="str">
        <f t="shared" si="8"/>
        <v/>
      </c>
      <c r="B74" s="56"/>
      <c r="C74" s="56"/>
      <c r="D74" s="68"/>
      <c r="E74" s="67"/>
      <c r="F74" s="27" t="str">
        <f t="shared" si="9"/>
        <v/>
      </c>
      <c r="G74" s="13" t="str">
        <f t="shared" si="7"/>
        <v/>
      </c>
      <c r="H74" s="66" t="str">
        <f t="shared" si="10"/>
        <v/>
      </c>
    </row>
    <row r="75" spans="1:8" x14ac:dyDescent="0.3">
      <c r="A75" s="5" t="str">
        <f t="shared" si="8"/>
        <v/>
      </c>
      <c r="B75" s="56"/>
      <c r="C75" s="56"/>
      <c r="D75" s="68"/>
      <c r="E75" s="67"/>
      <c r="F75" s="27" t="str">
        <f t="shared" si="9"/>
        <v/>
      </c>
      <c r="G75" s="13" t="str">
        <f t="shared" si="7"/>
        <v/>
      </c>
      <c r="H75" s="66" t="str">
        <f t="shared" si="10"/>
        <v/>
      </c>
    </row>
    <row r="76" spans="1:8" x14ac:dyDescent="0.3">
      <c r="A76" s="5" t="str">
        <f t="shared" si="8"/>
        <v/>
      </c>
      <c r="B76" s="56"/>
      <c r="C76" s="56"/>
      <c r="D76" s="68"/>
      <c r="E76" s="67"/>
      <c r="F76" s="27" t="str">
        <f t="shared" si="9"/>
        <v/>
      </c>
      <c r="G76" s="13" t="str">
        <f t="shared" si="7"/>
        <v/>
      </c>
      <c r="H76" s="66" t="str">
        <f t="shared" si="10"/>
        <v/>
      </c>
    </row>
    <row r="77" spans="1:8" x14ac:dyDescent="0.3">
      <c r="A77" s="5" t="str">
        <f t="shared" si="8"/>
        <v/>
      </c>
      <c r="B77" s="56"/>
      <c r="C77" s="56"/>
      <c r="D77" s="68"/>
      <c r="E77" s="67"/>
      <c r="F77" s="27" t="str">
        <f t="shared" si="9"/>
        <v/>
      </c>
      <c r="G77" s="13" t="str">
        <f t="shared" si="7"/>
        <v/>
      </c>
      <c r="H77" s="66" t="str">
        <f t="shared" si="10"/>
        <v/>
      </c>
    </row>
    <row r="78" spans="1:8" x14ac:dyDescent="0.3">
      <c r="A78" s="5" t="str">
        <f t="shared" si="8"/>
        <v/>
      </c>
      <c r="B78" s="56"/>
      <c r="C78" s="56"/>
      <c r="D78" s="68"/>
      <c r="E78" s="67"/>
      <c r="F78" s="27" t="str">
        <f t="shared" si="9"/>
        <v/>
      </c>
      <c r="G78" s="13" t="str">
        <f t="shared" si="7"/>
        <v/>
      </c>
      <c r="H78" s="66" t="str">
        <f t="shared" si="10"/>
        <v/>
      </c>
    </row>
    <row r="79" spans="1:8" x14ac:dyDescent="0.3">
      <c r="A79" s="5" t="str">
        <f t="shared" si="8"/>
        <v/>
      </c>
      <c r="B79" s="56"/>
      <c r="C79" s="56"/>
      <c r="D79" s="68"/>
      <c r="E79" s="67"/>
      <c r="F79" s="27" t="str">
        <f t="shared" si="9"/>
        <v/>
      </c>
      <c r="G79" s="13" t="str">
        <f t="shared" si="7"/>
        <v/>
      </c>
      <c r="H79" s="66" t="str">
        <f t="shared" si="10"/>
        <v/>
      </c>
    </row>
    <row r="80" spans="1:8" x14ac:dyDescent="0.3">
      <c r="F80" s="2"/>
    </row>
    <row r="81" spans="1:7" ht="14.5" thickBot="1" x14ac:dyDescent="0.35">
      <c r="D81" s="3"/>
      <c r="E81" s="3" t="s">
        <v>39</v>
      </c>
      <c r="F81" s="30">
        <f>SUM(F70:F80)</f>
        <v>0</v>
      </c>
    </row>
    <row r="82" spans="1:7" ht="14.5" thickTop="1" x14ac:dyDescent="0.3"/>
    <row r="83" spans="1:7" x14ac:dyDescent="0.3">
      <c r="B83" s="117" t="s">
        <v>108</v>
      </c>
      <c r="C83" s="118"/>
      <c r="D83" s="118"/>
      <c r="E83" s="118"/>
      <c r="F83" s="119"/>
    </row>
    <row r="84" spans="1:7" x14ac:dyDescent="0.3">
      <c r="B84" s="108"/>
      <c r="C84" s="109"/>
      <c r="D84" s="109"/>
      <c r="E84" s="109"/>
      <c r="F84" s="110"/>
    </row>
    <row r="85" spans="1:7" x14ac:dyDescent="0.3">
      <c r="B85" s="111"/>
      <c r="C85" s="112"/>
      <c r="D85" s="112"/>
      <c r="E85" s="112"/>
      <c r="F85" s="113"/>
    </row>
    <row r="86" spans="1:7" x14ac:dyDescent="0.3">
      <c r="B86" s="111"/>
      <c r="C86" s="112"/>
      <c r="D86" s="112"/>
      <c r="E86" s="112"/>
      <c r="F86" s="113"/>
    </row>
    <row r="87" spans="1:7" x14ac:dyDescent="0.3">
      <c r="B87" s="114"/>
      <c r="C87" s="115"/>
      <c r="D87" s="115"/>
      <c r="E87" s="115"/>
      <c r="F87" s="116"/>
    </row>
    <row r="89" spans="1:7" ht="15.5" x14ac:dyDescent="0.35">
      <c r="B89" s="74" t="s">
        <v>94</v>
      </c>
      <c r="C89" s="75"/>
      <c r="D89" s="75"/>
      <c r="E89" s="75"/>
      <c r="F89" s="76"/>
    </row>
    <row r="90" spans="1:7" x14ac:dyDescent="0.3">
      <c r="B90" s="52" t="s">
        <v>160</v>
      </c>
      <c r="C90" s="117" t="s">
        <v>123</v>
      </c>
      <c r="D90" s="118"/>
      <c r="E90" s="119"/>
      <c r="F90" s="52" t="s">
        <v>154</v>
      </c>
      <c r="G90" t="s">
        <v>26</v>
      </c>
    </row>
    <row r="91" spans="1:7" x14ac:dyDescent="0.3">
      <c r="A91" s="5" t="str">
        <f>IF(AND(B91&lt;&gt;"",C91&lt;&gt;"",F91&gt;0),"Operational Costs","")</f>
        <v/>
      </c>
      <c r="B91" s="56"/>
      <c r="C91" s="127"/>
      <c r="D91" s="127"/>
      <c r="E91" s="127"/>
      <c r="F91" s="46"/>
      <c r="G91" s="13" t="str">
        <f t="shared" ref="G91:G100" si="11">IF(A91="","","Yes")</f>
        <v/>
      </c>
    </row>
    <row r="92" spans="1:7" x14ac:dyDescent="0.3">
      <c r="A92" s="5" t="str">
        <f t="shared" ref="A92:A100" si="12">IF(AND(B92&lt;&gt;"",C92&lt;&gt;"",F92&gt;0),"Operational Costs","")</f>
        <v/>
      </c>
      <c r="B92" s="56"/>
      <c r="C92" s="127"/>
      <c r="D92" s="127"/>
      <c r="E92" s="127"/>
      <c r="F92" s="46"/>
      <c r="G92" s="13" t="str">
        <f t="shared" si="11"/>
        <v/>
      </c>
    </row>
    <row r="93" spans="1:7" x14ac:dyDescent="0.3">
      <c r="A93" s="5" t="str">
        <f t="shared" si="12"/>
        <v/>
      </c>
      <c r="B93" s="56"/>
      <c r="C93" s="127"/>
      <c r="D93" s="127"/>
      <c r="E93" s="127"/>
      <c r="F93" s="46"/>
      <c r="G93" s="13" t="str">
        <f t="shared" si="11"/>
        <v/>
      </c>
    </row>
    <row r="94" spans="1:7" x14ac:dyDescent="0.3">
      <c r="A94" s="5" t="str">
        <f t="shared" si="12"/>
        <v/>
      </c>
      <c r="B94" s="56"/>
      <c r="C94" s="127"/>
      <c r="D94" s="127"/>
      <c r="E94" s="127"/>
      <c r="F94" s="46"/>
      <c r="G94" s="13" t="str">
        <f t="shared" si="11"/>
        <v/>
      </c>
    </row>
    <row r="95" spans="1:7" x14ac:dyDescent="0.3">
      <c r="A95" s="5" t="str">
        <f t="shared" si="12"/>
        <v/>
      </c>
      <c r="B95" s="56"/>
      <c r="C95" s="127"/>
      <c r="D95" s="127"/>
      <c r="E95" s="127"/>
      <c r="F95" s="46"/>
      <c r="G95" s="13" t="str">
        <f t="shared" si="11"/>
        <v/>
      </c>
    </row>
    <row r="96" spans="1:7" x14ac:dyDescent="0.3">
      <c r="A96" s="5" t="str">
        <f t="shared" si="12"/>
        <v/>
      </c>
      <c r="B96" s="56"/>
      <c r="C96" s="127"/>
      <c r="D96" s="127"/>
      <c r="E96" s="127"/>
      <c r="F96" s="46"/>
      <c r="G96" s="13" t="str">
        <f t="shared" si="11"/>
        <v/>
      </c>
    </row>
    <row r="97" spans="1:7" x14ac:dyDescent="0.3">
      <c r="A97" s="5" t="str">
        <f t="shared" si="12"/>
        <v/>
      </c>
      <c r="B97" s="56"/>
      <c r="C97" s="127"/>
      <c r="D97" s="127"/>
      <c r="E97" s="127"/>
      <c r="F97" s="46"/>
      <c r="G97" s="13" t="str">
        <f t="shared" si="11"/>
        <v/>
      </c>
    </row>
    <row r="98" spans="1:7" x14ac:dyDescent="0.3">
      <c r="A98" s="5" t="str">
        <f t="shared" si="12"/>
        <v/>
      </c>
      <c r="B98" s="56"/>
      <c r="C98" s="127"/>
      <c r="D98" s="127"/>
      <c r="E98" s="127"/>
      <c r="F98" s="46"/>
      <c r="G98" s="13" t="str">
        <f t="shared" si="11"/>
        <v/>
      </c>
    </row>
    <row r="99" spans="1:7" x14ac:dyDescent="0.3">
      <c r="A99" s="5" t="str">
        <f t="shared" si="12"/>
        <v/>
      </c>
      <c r="B99" s="56"/>
      <c r="C99" s="127"/>
      <c r="D99" s="127"/>
      <c r="E99" s="127"/>
      <c r="F99" s="46"/>
      <c r="G99" s="13" t="str">
        <f t="shared" si="11"/>
        <v/>
      </c>
    </row>
    <row r="100" spans="1:7" x14ac:dyDescent="0.3">
      <c r="A100" s="5" t="str">
        <f t="shared" si="12"/>
        <v/>
      </c>
      <c r="B100" s="56"/>
      <c r="C100" s="127"/>
      <c r="D100" s="127"/>
      <c r="E100" s="127"/>
      <c r="F100" s="46"/>
      <c r="G100" s="13" t="str">
        <f t="shared" si="11"/>
        <v/>
      </c>
    </row>
    <row r="101" spans="1:7" x14ac:dyDescent="0.3">
      <c r="F101" s="2"/>
    </row>
    <row r="102" spans="1:7" ht="14.5" thickBot="1" x14ac:dyDescent="0.35">
      <c r="D102" s="3"/>
      <c r="E102" s="3" t="s">
        <v>97</v>
      </c>
      <c r="F102" s="30">
        <f>SUM(F91:F101)</f>
        <v>0</v>
      </c>
    </row>
    <row r="103" spans="1:7" ht="14.5" thickTop="1" x14ac:dyDescent="0.3"/>
    <row r="104" spans="1:7" x14ac:dyDescent="0.3">
      <c r="B104" s="117" t="s">
        <v>114</v>
      </c>
      <c r="C104" s="118"/>
      <c r="D104" s="118"/>
      <c r="E104" s="118"/>
      <c r="F104" s="119"/>
    </row>
    <row r="105" spans="1:7" x14ac:dyDescent="0.3">
      <c r="B105" s="108"/>
      <c r="C105" s="109"/>
      <c r="D105" s="109"/>
      <c r="E105" s="109"/>
      <c r="F105" s="110"/>
    </row>
    <row r="106" spans="1:7" x14ac:dyDescent="0.3">
      <c r="B106" s="111"/>
      <c r="C106" s="112"/>
      <c r="D106" s="112"/>
      <c r="E106" s="112"/>
      <c r="F106" s="113"/>
    </row>
    <row r="107" spans="1:7" x14ac:dyDescent="0.3">
      <c r="B107" s="111"/>
      <c r="C107" s="112"/>
      <c r="D107" s="112"/>
      <c r="E107" s="112"/>
      <c r="F107" s="113"/>
    </row>
    <row r="108" spans="1:7" x14ac:dyDescent="0.3">
      <c r="B108" s="114"/>
      <c r="C108" s="115"/>
      <c r="D108" s="115"/>
      <c r="E108" s="115"/>
      <c r="F108" s="116"/>
    </row>
  </sheetData>
  <sheetProtection algorithmName="SHA-512" hashValue="LtsQCgEggPwAxLd3OFiEUvLojc6kwtBO/67qWUELoVVL62Ot2N1yTLB+v5ibH1kLwtBahY/NaYuubydlHQoqOQ==" saltValue="N2nkTz0UG84qovv92yyDag==" spinCount="100000" sheet="1" objects="1" scenarios="1"/>
  <mergeCells count="56">
    <mergeCell ref="B53:C53"/>
    <mergeCell ref="B54:C54"/>
    <mergeCell ref="B55:C55"/>
    <mergeCell ref="C8:D8"/>
    <mergeCell ref="C9:D9"/>
    <mergeCell ref="C10:D10"/>
    <mergeCell ref="C11:D11"/>
    <mergeCell ref="C12:D12"/>
    <mergeCell ref="C29:E29"/>
    <mergeCell ref="C30:E30"/>
    <mergeCell ref="C31:E31"/>
    <mergeCell ref="C32:E32"/>
    <mergeCell ref="C33:E33"/>
    <mergeCell ref="C27:E27"/>
    <mergeCell ref="C28:E28"/>
    <mergeCell ref="C34:E34"/>
    <mergeCell ref="B3:F3"/>
    <mergeCell ref="B51:C51"/>
    <mergeCell ref="B52:C52"/>
    <mergeCell ref="B20:F20"/>
    <mergeCell ref="B21:F24"/>
    <mergeCell ref="B48:C48"/>
    <mergeCell ref="B49:C49"/>
    <mergeCell ref="B50:C50"/>
    <mergeCell ref="C15:D15"/>
    <mergeCell ref="C37:E37"/>
    <mergeCell ref="C35:E35"/>
    <mergeCell ref="C36:E36"/>
    <mergeCell ref="B105:F108"/>
    <mergeCell ref="C1:F1"/>
    <mergeCell ref="B83:F83"/>
    <mergeCell ref="B84:F87"/>
    <mergeCell ref="B62:F62"/>
    <mergeCell ref="B63:F66"/>
    <mergeCell ref="B41:F41"/>
    <mergeCell ref="B42:F45"/>
    <mergeCell ref="C16:D16"/>
    <mergeCell ref="C6:D6"/>
    <mergeCell ref="C7:D7"/>
    <mergeCell ref="C13:D13"/>
    <mergeCell ref="C14:D14"/>
    <mergeCell ref="C100:E100"/>
    <mergeCell ref="C90:E90"/>
    <mergeCell ref="B57:C57"/>
    <mergeCell ref="B104:F104"/>
    <mergeCell ref="B58:C58"/>
    <mergeCell ref="B56:C56"/>
    <mergeCell ref="C91:E91"/>
    <mergeCell ref="C92:E92"/>
    <mergeCell ref="C98:E98"/>
    <mergeCell ref="C99:E99"/>
    <mergeCell ref="C93:E93"/>
    <mergeCell ref="C94:E94"/>
    <mergeCell ref="C95:E95"/>
    <mergeCell ref="C96:E96"/>
    <mergeCell ref="C97:E97"/>
  </mergeCells>
  <phoneticPr fontId="13" type="noConversion"/>
  <conditionalFormatting sqref="E70:E79">
    <cfRule type="cellIs" dxfId="3" priority="1" operator="greaterThanOrEqual">
      <formula>10000</formula>
    </cfRule>
  </conditionalFormatting>
  <pageMargins left="0.25" right="0.25" top="0.75" bottom="0.75" header="0.3" footer="0.3"/>
  <pageSetup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CAF46-549E-4137-8421-A6829069749B}">
  <dimension ref="A1:G46"/>
  <sheetViews>
    <sheetView showGridLines="0" topLeftCell="B1" zoomScaleNormal="100" workbookViewId="0">
      <selection activeCell="C9" sqref="C9"/>
    </sheetView>
  </sheetViews>
  <sheetFormatPr defaultRowHeight="14" x14ac:dyDescent="0.3"/>
  <cols>
    <col min="1" max="1" width="14.58203125" hidden="1" customWidth="1"/>
    <col min="2" max="3" width="25.75" customWidth="1"/>
    <col min="4" max="4" width="20.75" customWidth="1"/>
    <col min="5" max="5" width="13" customWidth="1"/>
    <col min="6" max="6" width="6.75" hidden="1" customWidth="1"/>
    <col min="7" max="7" width="10.08203125" bestFit="1" customWidth="1"/>
  </cols>
  <sheetData>
    <row r="1" spans="1:7" x14ac:dyDescent="0.3">
      <c r="B1" s="39" t="s">
        <v>66</v>
      </c>
      <c r="C1" s="128" t="str">
        <f>IF('Personnel &amp; Fringe'!C1="", "Add your Organization name on the Personnel &amp; Fringe Tab", 'Personnel &amp; Fringe'!C1)</f>
        <v>Add your Organization name on the Personnel &amp; Fringe Tab</v>
      </c>
      <c r="D1" s="128"/>
      <c r="E1" s="128"/>
      <c r="F1" s="128"/>
    </row>
    <row r="3" spans="1:7" ht="15.5" x14ac:dyDescent="0.35">
      <c r="B3" s="131" t="s">
        <v>89</v>
      </c>
      <c r="C3" s="131"/>
      <c r="D3" s="131"/>
      <c r="E3" s="131"/>
    </row>
    <row r="4" spans="1:7" x14ac:dyDescent="0.3">
      <c r="B4" s="38"/>
      <c r="C4" s="38"/>
      <c r="D4" s="38"/>
      <c r="E4" s="38"/>
    </row>
    <row r="5" spans="1:7" ht="15.5" x14ac:dyDescent="0.35">
      <c r="B5" s="74" t="s">
        <v>82</v>
      </c>
      <c r="C5" s="72"/>
      <c r="D5" s="72"/>
      <c r="E5" s="73"/>
    </row>
    <row r="6" spans="1:7" x14ac:dyDescent="0.3">
      <c r="A6" t="s">
        <v>23</v>
      </c>
      <c r="B6" s="52" t="s">
        <v>119</v>
      </c>
      <c r="C6" s="52" t="s">
        <v>118</v>
      </c>
      <c r="D6" s="52" t="s">
        <v>120</v>
      </c>
      <c r="E6" s="52" t="s">
        <v>32</v>
      </c>
      <c r="F6" t="s">
        <v>26</v>
      </c>
    </row>
    <row r="7" spans="1:7" x14ac:dyDescent="0.3">
      <c r="A7" s="5" t="str">
        <f>IF(AND(B7&lt;&gt;"",D7&lt;&gt;"",C7&gt;0),"Equipment","")</f>
        <v/>
      </c>
      <c r="B7" s="56"/>
      <c r="C7" s="46"/>
      <c r="D7" s="47"/>
      <c r="E7" s="27" t="str">
        <f>IF($C7*$D7=0,"",$C7*$D7)</f>
        <v/>
      </c>
      <c r="F7" s="13" t="str">
        <f>IF(A7="","","No")</f>
        <v/>
      </c>
      <c r="G7" s="66" t="str">
        <f>IF(AND($C7&lt;10000, $C7 &lt;&gt;""),"Equipment Unit Costs must be over $10,000. If less than $10,000 they are considered a supply.", "")</f>
        <v/>
      </c>
    </row>
    <row r="8" spans="1:7" x14ac:dyDescent="0.3">
      <c r="A8" s="5" t="str">
        <f t="shared" ref="A8:A16" si="0">IF(AND(B8&lt;&gt;"",D8&lt;&gt;"",C8&gt;0),"Equipment","")</f>
        <v/>
      </c>
      <c r="B8" s="56"/>
      <c r="C8" s="46"/>
      <c r="D8" s="47"/>
      <c r="E8" s="27" t="str">
        <f t="shared" ref="E8:E16" si="1">IF($C8*$D8=0,"",$C8*$D8)</f>
        <v/>
      </c>
      <c r="F8" s="13" t="str">
        <f t="shared" ref="F8:F16" si="2">IF(A8="","","No")</f>
        <v/>
      </c>
      <c r="G8" s="66" t="str">
        <f t="shared" ref="G8:G16" si="3">IF(AND($C8&lt;10000, $C8 &lt;&gt;""),"Equipment Unit Costs must be over $10,000. If less than $10,000 they are considered a supply.", "")</f>
        <v/>
      </c>
    </row>
    <row r="9" spans="1:7" x14ac:dyDescent="0.3">
      <c r="A9" s="5" t="str">
        <f t="shared" si="0"/>
        <v/>
      </c>
      <c r="B9" s="56"/>
      <c r="C9" s="46"/>
      <c r="D9" s="47"/>
      <c r="E9" s="27" t="str">
        <f t="shared" si="1"/>
        <v/>
      </c>
      <c r="F9" s="13" t="str">
        <f t="shared" si="2"/>
        <v/>
      </c>
      <c r="G9" s="66" t="str">
        <f t="shared" si="3"/>
        <v/>
      </c>
    </row>
    <row r="10" spans="1:7" x14ac:dyDescent="0.3">
      <c r="A10" s="5" t="str">
        <f t="shared" si="0"/>
        <v/>
      </c>
      <c r="B10" s="56"/>
      <c r="C10" s="46"/>
      <c r="D10" s="47"/>
      <c r="E10" s="27" t="str">
        <f t="shared" si="1"/>
        <v/>
      </c>
      <c r="F10" s="13" t="str">
        <f t="shared" si="2"/>
        <v/>
      </c>
      <c r="G10" s="66" t="str">
        <f t="shared" si="3"/>
        <v/>
      </c>
    </row>
    <row r="11" spans="1:7" x14ac:dyDescent="0.3">
      <c r="A11" s="5" t="str">
        <f t="shared" si="0"/>
        <v/>
      </c>
      <c r="B11" s="56"/>
      <c r="C11" s="46"/>
      <c r="D11" s="47"/>
      <c r="E11" s="27" t="str">
        <f t="shared" si="1"/>
        <v/>
      </c>
      <c r="F11" s="13" t="str">
        <f t="shared" si="2"/>
        <v/>
      </c>
      <c r="G11" s="66" t="str">
        <f t="shared" si="3"/>
        <v/>
      </c>
    </row>
    <row r="12" spans="1:7" x14ac:dyDescent="0.3">
      <c r="A12" s="5" t="str">
        <f t="shared" si="0"/>
        <v/>
      </c>
      <c r="B12" s="56"/>
      <c r="C12" s="46"/>
      <c r="D12" s="47"/>
      <c r="E12" s="27" t="str">
        <f t="shared" si="1"/>
        <v/>
      </c>
      <c r="F12" s="13" t="str">
        <f t="shared" si="2"/>
        <v/>
      </c>
      <c r="G12" s="66" t="str">
        <f t="shared" si="3"/>
        <v/>
      </c>
    </row>
    <row r="13" spans="1:7" x14ac:dyDescent="0.3">
      <c r="A13" s="5" t="str">
        <f t="shared" si="0"/>
        <v/>
      </c>
      <c r="B13" s="56"/>
      <c r="C13" s="46"/>
      <c r="D13" s="47"/>
      <c r="E13" s="27" t="str">
        <f t="shared" si="1"/>
        <v/>
      </c>
      <c r="F13" s="13" t="str">
        <f t="shared" si="2"/>
        <v/>
      </c>
      <c r="G13" s="66" t="str">
        <f t="shared" si="3"/>
        <v/>
      </c>
    </row>
    <row r="14" spans="1:7" x14ac:dyDescent="0.3">
      <c r="A14" s="5" t="str">
        <f t="shared" si="0"/>
        <v/>
      </c>
      <c r="B14" s="56"/>
      <c r="C14" s="46"/>
      <c r="D14" s="47"/>
      <c r="E14" s="27" t="str">
        <f t="shared" si="1"/>
        <v/>
      </c>
      <c r="F14" s="13" t="str">
        <f t="shared" si="2"/>
        <v/>
      </c>
      <c r="G14" s="66" t="str">
        <f t="shared" si="3"/>
        <v/>
      </c>
    </row>
    <row r="15" spans="1:7" x14ac:dyDescent="0.3">
      <c r="A15" s="5" t="str">
        <f t="shared" si="0"/>
        <v/>
      </c>
      <c r="B15" s="56"/>
      <c r="C15" s="46"/>
      <c r="D15" s="47"/>
      <c r="E15" s="27" t="str">
        <f t="shared" si="1"/>
        <v/>
      </c>
      <c r="F15" s="13" t="str">
        <f t="shared" si="2"/>
        <v/>
      </c>
      <c r="G15" s="66" t="str">
        <f t="shared" si="3"/>
        <v/>
      </c>
    </row>
    <row r="16" spans="1:7" x14ac:dyDescent="0.3">
      <c r="A16" s="5" t="str">
        <f t="shared" si="0"/>
        <v/>
      </c>
      <c r="B16" s="56"/>
      <c r="C16" s="46"/>
      <c r="D16" s="47"/>
      <c r="E16" s="27" t="str">
        <f t="shared" si="1"/>
        <v/>
      </c>
      <c r="F16" s="13" t="str">
        <f t="shared" si="2"/>
        <v/>
      </c>
      <c r="G16" s="66" t="str">
        <f t="shared" si="3"/>
        <v/>
      </c>
    </row>
    <row r="17" spans="1:6" x14ac:dyDescent="0.3">
      <c r="E17" s="2"/>
    </row>
    <row r="18" spans="1:6" ht="14.5" thickBot="1" x14ac:dyDescent="0.35">
      <c r="A18" s="3"/>
      <c r="D18" t="s">
        <v>41</v>
      </c>
      <c r="E18" s="30">
        <f>SUM(E7:E17)</f>
        <v>0</v>
      </c>
    </row>
    <row r="19" spans="1:6" ht="14.5" thickTop="1" x14ac:dyDescent="0.3">
      <c r="A19" s="3"/>
      <c r="E19" s="70"/>
    </row>
    <row r="20" spans="1:6" x14ac:dyDescent="0.3">
      <c r="B20" s="137" t="s">
        <v>112</v>
      </c>
      <c r="C20" s="138"/>
      <c r="D20" s="138"/>
      <c r="E20" s="139"/>
      <c r="F20" s="39"/>
    </row>
    <row r="21" spans="1:6" x14ac:dyDescent="0.3">
      <c r="B21" s="108"/>
      <c r="C21" s="109"/>
      <c r="D21" s="109"/>
      <c r="E21" s="110"/>
      <c r="F21" s="71"/>
    </row>
    <row r="22" spans="1:6" x14ac:dyDescent="0.3">
      <c r="B22" s="111"/>
      <c r="C22" s="112"/>
      <c r="D22" s="112"/>
      <c r="E22" s="113"/>
      <c r="F22" s="71"/>
    </row>
    <row r="23" spans="1:6" x14ac:dyDescent="0.3">
      <c r="B23" s="111"/>
      <c r="C23" s="112"/>
      <c r="D23" s="112"/>
      <c r="E23" s="113"/>
      <c r="F23" s="71"/>
    </row>
    <row r="24" spans="1:6" x14ac:dyDescent="0.3">
      <c r="B24" s="114"/>
      <c r="C24" s="115"/>
      <c r="D24" s="115"/>
      <c r="E24" s="116"/>
      <c r="F24" s="71"/>
    </row>
    <row r="26" spans="1:6" ht="15.5" x14ac:dyDescent="0.35">
      <c r="B26" s="134" t="s">
        <v>83</v>
      </c>
      <c r="C26" s="135"/>
      <c r="D26" s="135"/>
      <c r="E26" s="136"/>
    </row>
    <row r="27" spans="1:6" ht="28.5" thickBot="1" x14ac:dyDescent="0.35">
      <c r="A27" s="22"/>
      <c r="B27" s="53" t="s">
        <v>161</v>
      </c>
      <c r="C27" s="54" t="s">
        <v>158</v>
      </c>
      <c r="D27" s="54" t="s">
        <v>120</v>
      </c>
      <c r="E27" s="54" t="s">
        <v>32</v>
      </c>
      <c r="F27" t="s">
        <v>26</v>
      </c>
    </row>
    <row r="28" spans="1:6" ht="14.5" thickTop="1" x14ac:dyDescent="0.3">
      <c r="A28" s="5" t="str">
        <f>IF(AND(B28&lt;&gt;"",D28&lt;&gt;"",C28&gt;0),"Rental Costs","")</f>
        <v/>
      </c>
      <c r="B28" s="57"/>
      <c r="C28" s="48"/>
      <c r="D28" s="49"/>
      <c r="E28" s="27" t="str">
        <f>IF($C28*$D28=0,"",$C28*$D28)</f>
        <v/>
      </c>
      <c r="F28" s="13" t="str">
        <f>IF(A28="","","No")</f>
        <v/>
      </c>
    </row>
    <row r="29" spans="1:6" x14ac:dyDescent="0.3">
      <c r="A29" s="5" t="str">
        <f t="shared" ref="A29:A38" si="4">IF(AND(B29&lt;&gt;"",D29&lt;&gt;"",C29&gt;0),"Rental Costs","")</f>
        <v/>
      </c>
      <c r="B29" s="57"/>
      <c r="C29" s="48"/>
      <c r="D29" s="49"/>
      <c r="E29" s="27" t="str">
        <f t="shared" ref="E29:E38" si="5">IF($C29*$D29=0,"",$C29*$D29)</f>
        <v/>
      </c>
      <c r="F29" s="13" t="str">
        <f t="shared" ref="F29:F38" si="6">IF(A29="","","No")</f>
        <v/>
      </c>
    </row>
    <row r="30" spans="1:6" x14ac:dyDescent="0.3">
      <c r="A30" s="5" t="str">
        <f t="shared" si="4"/>
        <v/>
      </c>
      <c r="B30" s="57"/>
      <c r="C30" s="48"/>
      <c r="D30" s="49"/>
      <c r="E30" s="27" t="str">
        <f t="shared" si="5"/>
        <v/>
      </c>
      <c r="F30" s="13" t="str">
        <f t="shared" si="6"/>
        <v/>
      </c>
    </row>
    <row r="31" spans="1:6" x14ac:dyDescent="0.3">
      <c r="A31" s="5" t="str">
        <f t="shared" si="4"/>
        <v/>
      </c>
      <c r="B31" s="57"/>
      <c r="C31" s="48"/>
      <c r="D31" s="49"/>
      <c r="E31" s="27" t="str">
        <f t="shared" si="5"/>
        <v/>
      </c>
      <c r="F31" s="13" t="str">
        <f t="shared" si="6"/>
        <v/>
      </c>
    </row>
    <row r="32" spans="1:6" x14ac:dyDescent="0.3">
      <c r="A32" s="5" t="str">
        <f t="shared" si="4"/>
        <v/>
      </c>
      <c r="B32" s="57"/>
      <c r="C32" s="48"/>
      <c r="D32" s="49"/>
      <c r="E32" s="27" t="str">
        <f t="shared" si="5"/>
        <v/>
      </c>
      <c r="F32" s="13" t="str">
        <f t="shared" si="6"/>
        <v/>
      </c>
    </row>
    <row r="33" spans="1:6" x14ac:dyDescent="0.3">
      <c r="A33" s="5" t="str">
        <f t="shared" si="4"/>
        <v/>
      </c>
      <c r="B33" s="57"/>
      <c r="C33" s="48"/>
      <c r="D33" s="49"/>
      <c r="E33" s="27" t="str">
        <f t="shared" si="5"/>
        <v/>
      </c>
      <c r="F33" s="13" t="str">
        <f t="shared" si="6"/>
        <v/>
      </c>
    </row>
    <row r="34" spans="1:6" x14ac:dyDescent="0.3">
      <c r="A34" s="5" t="str">
        <f t="shared" si="4"/>
        <v/>
      </c>
      <c r="B34" s="57"/>
      <c r="C34" s="48"/>
      <c r="D34" s="49"/>
      <c r="E34" s="27" t="str">
        <f t="shared" si="5"/>
        <v/>
      </c>
      <c r="F34" s="13" t="str">
        <f t="shared" si="6"/>
        <v/>
      </c>
    </row>
    <row r="35" spans="1:6" x14ac:dyDescent="0.3">
      <c r="A35" s="5" t="str">
        <f t="shared" si="4"/>
        <v/>
      </c>
      <c r="B35" s="57"/>
      <c r="C35" s="48"/>
      <c r="D35" s="49"/>
      <c r="E35" s="27" t="str">
        <f t="shared" si="5"/>
        <v/>
      </c>
      <c r="F35" s="13" t="str">
        <f t="shared" si="6"/>
        <v/>
      </c>
    </row>
    <row r="36" spans="1:6" x14ac:dyDescent="0.3">
      <c r="A36" s="5" t="str">
        <f t="shared" si="4"/>
        <v/>
      </c>
      <c r="B36" s="57"/>
      <c r="C36" s="48"/>
      <c r="D36" s="49"/>
      <c r="E36" s="27" t="str">
        <f t="shared" si="5"/>
        <v/>
      </c>
      <c r="F36" s="13" t="str">
        <f t="shared" si="6"/>
        <v/>
      </c>
    </row>
    <row r="37" spans="1:6" x14ac:dyDescent="0.3">
      <c r="A37" s="5" t="str">
        <f t="shared" si="4"/>
        <v/>
      </c>
      <c r="B37" s="57"/>
      <c r="C37" s="48"/>
      <c r="D37" s="49"/>
      <c r="E37" s="27" t="str">
        <f t="shared" si="5"/>
        <v/>
      </c>
      <c r="F37" s="13" t="str">
        <f t="shared" si="6"/>
        <v/>
      </c>
    </row>
    <row r="38" spans="1:6" x14ac:dyDescent="0.3">
      <c r="A38" s="5" t="str">
        <f t="shared" si="4"/>
        <v/>
      </c>
      <c r="B38" s="57"/>
      <c r="C38" s="48"/>
      <c r="D38" s="49"/>
      <c r="E38" s="27" t="str">
        <f t="shared" si="5"/>
        <v/>
      </c>
      <c r="F38" s="13" t="str">
        <f t="shared" si="6"/>
        <v/>
      </c>
    </row>
    <row r="39" spans="1:6" x14ac:dyDescent="0.3">
      <c r="E39" s="2"/>
    </row>
    <row r="40" spans="1:6" ht="14.5" thickBot="1" x14ac:dyDescent="0.35">
      <c r="D40" t="s">
        <v>42</v>
      </c>
      <c r="E40" s="30">
        <f>SUM(E28:E39)</f>
        <v>0</v>
      </c>
    </row>
    <row r="41" spans="1:6" ht="14.5" thickTop="1" x14ac:dyDescent="0.3"/>
    <row r="42" spans="1:6" x14ac:dyDescent="0.3">
      <c r="B42" s="137" t="s">
        <v>113</v>
      </c>
      <c r="C42" s="138"/>
      <c r="D42" s="138"/>
      <c r="E42" s="139"/>
      <c r="F42" s="39"/>
    </row>
    <row r="43" spans="1:6" x14ac:dyDescent="0.3">
      <c r="B43" s="108"/>
      <c r="C43" s="109"/>
      <c r="D43" s="109"/>
      <c r="E43" s="110"/>
      <c r="F43" s="71"/>
    </row>
    <row r="44" spans="1:6" x14ac:dyDescent="0.3">
      <c r="B44" s="111"/>
      <c r="C44" s="112"/>
      <c r="D44" s="112"/>
      <c r="E44" s="113"/>
      <c r="F44" s="71"/>
    </row>
    <row r="45" spans="1:6" x14ac:dyDescent="0.3">
      <c r="B45" s="111"/>
      <c r="C45" s="112"/>
      <c r="D45" s="112"/>
      <c r="E45" s="113"/>
      <c r="F45" s="71"/>
    </row>
    <row r="46" spans="1:6" x14ac:dyDescent="0.3">
      <c r="B46" s="114"/>
      <c r="C46" s="115"/>
      <c r="D46" s="115"/>
      <c r="E46" s="116"/>
      <c r="F46" s="71"/>
    </row>
  </sheetData>
  <sheetProtection algorithmName="SHA-512" hashValue="RnJe3llRDMEy3pecD7scTjCxvGmwW5Z+YLZoh2Rv7/byxCZJ/nNpdSyDnvycmbcKywwdT3kFkT+mKJGlWssp/w==" saltValue="xWRTzaBSS3oqHvRSC4rLLg==" spinCount="100000" sheet="1" objects="1" scenarios="1"/>
  <mergeCells count="7">
    <mergeCell ref="B43:E46"/>
    <mergeCell ref="B26:E26"/>
    <mergeCell ref="C1:F1"/>
    <mergeCell ref="B3:E3"/>
    <mergeCell ref="B20:E20"/>
    <mergeCell ref="B21:E24"/>
    <mergeCell ref="B42:E42"/>
  </mergeCells>
  <phoneticPr fontId="13" type="noConversion"/>
  <conditionalFormatting sqref="C7:C16">
    <cfRule type="expression" dxfId="2" priority="1">
      <formula>AND($C7 &lt;&gt; "",$C7&lt;10000)</formula>
    </cfRule>
  </conditionalFormatting>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8229E-C54B-4033-A5BB-A38A3CDC3126}">
  <dimension ref="A1:J31"/>
  <sheetViews>
    <sheetView showGridLines="0" topLeftCell="B1" zoomScaleNormal="100" workbookViewId="0">
      <selection activeCell="B7" sqref="B7"/>
    </sheetView>
  </sheetViews>
  <sheetFormatPr defaultRowHeight="14" x14ac:dyDescent="0.3"/>
  <cols>
    <col min="1" max="1" width="22.08203125" hidden="1" customWidth="1"/>
    <col min="2" max="2" width="30.75" customWidth="1"/>
    <col min="3" max="3" width="30.58203125" customWidth="1"/>
    <col min="4" max="4" width="34.75" customWidth="1"/>
    <col min="5" max="5" width="12.58203125" customWidth="1"/>
    <col min="6" max="6" width="1.25" hidden="1" customWidth="1"/>
    <col min="7" max="7" width="9.25" customWidth="1"/>
    <col min="8" max="8" width="5" customWidth="1"/>
    <col min="9" max="9" width="12.58203125" customWidth="1"/>
    <col min="10" max="10" width="11.83203125" customWidth="1"/>
    <col min="11" max="11" width="12.83203125" customWidth="1"/>
    <col min="12" max="12" width="6.33203125" customWidth="1"/>
    <col min="13" max="13" width="6.75" bestFit="1" customWidth="1"/>
  </cols>
  <sheetData>
    <row r="1" spans="1:10" x14ac:dyDescent="0.3">
      <c r="B1" s="39" t="s">
        <v>66</v>
      </c>
      <c r="C1" s="128" t="str">
        <f>IF('Personnel &amp; Fringe'!C1="", "Add your Organization name on the Personnel &amp; Fringe Tab", 'Personnel &amp; Fringe'!C1)</f>
        <v>Add your Organization name on the Personnel &amp; Fringe Tab</v>
      </c>
      <c r="D1" s="128"/>
      <c r="E1" s="128"/>
    </row>
    <row r="3" spans="1:10" ht="15.5" x14ac:dyDescent="0.35">
      <c r="B3" s="131" t="s">
        <v>10</v>
      </c>
      <c r="C3" s="131"/>
      <c r="D3" s="131"/>
      <c r="E3" s="131"/>
    </row>
    <row r="5" spans="1:10" ht="15.5" x14ac:dyDescent="0.35">
      <c r="B5" s="74" t="s">
        <v>98</v>
      </c>
      <c r="C5" s="75"/>
      <c r="D5" s="75"/>
      <c r="E5" s="76"/>
    </row>
    <row r="6" spans="1:10" x14ac:dyDescent="0.3">
      <c r="A6" s="22"/>
      <c r="B6" s="52" t="s">
        <v>157</v>
      </c>
      <c r="C6" s="140" t="s">
        <v>162</v>
      </c>
      <c r="D6" s="140"/>
      <c r="E6" s="52" t="s">
        <v>154</v>
      </c>
      <c r="F6" t="s">
        <v>26</v>
      </c>
    </row>
    <row r="7" spans="1:10" x14ac:dyDescent="0.3">
      <c r="A7" s="5" t="str">
        <f>IF(AND(B7&lt;&gt;"",C7&lt;&gt;"",E7&gt;0),"Participant Support Costs","")</f>
        <v/>
      </c>
      <c r="B7" s="56"/>
      <c r="C7" s="127"/>
      <c r="D7" s="127"/>
      <c r="E7" s="46"/>
      <c r="F7" s="13" t="str">
        <f>IF(A7="","","No")</f>
        <v/>
      </c>
      <c r="G7" s="14"/>
      <c r="H7" s="7"/>
      <c r="I7" s="7"/>
      <c r="J7" s="7"/>
    </row>
    <row r="8" spans="1:10" x14ac:dyDescent="0.3">
      <c r="A8" s="5" t="str">
        <f t="shared" ref="A8:A16" si="0">IF(AND(B8&lt;&gt;"",C8&lt;&gt;"",E8&gt;0),"Participant Support Costs","")</f>
        <v/>
      </c>
      <c r="B8" s="56"/>
      <c r="C8" s="127"/>
      <c r="D8" s="127"/>
      <c r="E8" s="46"/>
      <c r="F8" s="13" t="str">
        <f t="shared" ref="F8:F16" si="1">IF(A8="","","No")</f>
        <v/>
      </c>
      <c r="G8" s="14"/>
      <c r="H8" s="7"/>
      <c r="I8" s="7"/>
      <c r="J8" s="7"/>
    </row>
    <row r="9" spans="1:10" x14ac:dyDescent="0.3">
      <c r="A9" s="5" t="str">
        <f t="shared" si="0"/>
        <v/>
      </c>
      <c r="B9" s="56"/>
      <c r="C9" s="127"/>
      <c r="D9" s="127"/>
      <c r="E9" s="46"/>
      <c r="F9" s="13" t="str">
        <f t="shared" si="1"/>
        <v/>
      </c>
      <c r="G9" s="14"/>
      <c r="H9" s="7"/>
      <c r="I9" s="7"/>
      <c r="J9" s="7"/>
    </row>
    <row r="10" spans="1:10" x14ac:dyDescent="0.3">
      <c r="A10" s="5" t="str">
        <f t="shared" si="0"/>
        <v/>
      </c>
      <c r="B10" s="56"/>
      <c r="C10" s="127"/>
      <c r="D10" s="127"/>
      <c r="E10" s="46"/>
      <c r="F10" s="13" t="str">
        <f t="shared" si="1"/>
        <v/>
      </c>
      <c r="G10" s="14"/>
      <c r="H10" s="7"/>
      <c r="I10" s="7"/>
      <c r="J10" s="7"/>
    </row>
    <row r="11" spans="1:10" x14ac:dyDescent="0.3">
      <c r="A11" s="5" t="str">
        <f t="shared" si="0"/>
        <v/>
      </c>
      <c r="B11" s="56"/>
      <c r="C11" s="127"/>
      <c r="D11" s="127"/>
      <c r="E11" s="46"/>
      <c r="F11" s="13" t="str">
        <f t="shared" si="1"/>
        <v/>
      </c>
      <c r="G11" s="14"/>
      <c r="H11" s="7"/>
      <c r="I11" s="7"/>
      <c r="J11" s="7"/>
    </row>
    <row r="12" spans="1:10" x14ac:dyDescent="0.3">
      <c r="A12" s="5" t="str">
        <f t="shared" si="0"/>
        <v/>
      </c>
      <c r="B12" s="56"/>
      <c r="C12" s="127"/>
      <c r="D12" s="127"/>
      <c r="E12" s="46"/>
      <c r="F12" s="13" t="str">
        <f t="shared" si="1"/>
        <v/>
      </c>
      <c r="G12" s="14"/>
      <c r="H12" s="7"/>
      <c r="I12" s="7"/>
      <c r="J12" s="7"/>
    </row>
    <row r="13" spans="1:10" x14ac:dyDescent="0.3">
      <c r="A13" s="5" t="str">
        <f t="shared" si="0"/>
        <v/>
      </c>
      <c r="B13" s="56"/>
      <c r="C13" s="127"/>
      <c r="D13" s="127"/>
      <c r="E13" s="46"/>
      <c r="F13" s="13" t="str">
        <f t="shared" si="1"/>
        <v/>
      </c>
      <c r="G13" s="14"/>
      <c r="H13" s="7"/>
      <c r="I13" s="7"/>
      <c r="J13" s="7"/>
    </row>
    <row r="14" spans="1:10" x14ac:dyDescent="0.3">
      <c r="A14" s="5" t="str">
        <f t="shared" si="0"/>
        <v/>
      </c>
      <c r="B14" s="56"/>
      <c r="C14" s="127"/>
      <c r="D14" s="127"/>
      <c r="E14" s="46"/>
      <c r="F14" s="13" t="str">
        <f t="shared" si="1"/>
        <v/>
      </c>
      <c r="G14" s="14"/>
      <c r="H14" s="7"/>
      <c r="I14" s="7"/>
      <c r="J14" s="7"/>
    </row>
    <row r="15" spans="1:10" x14ac:dyDescent="0.3">
      <c r="A15" s="5" t="str">
        <f t="shared" si="0"/>
        <v/>
      </c>
      <c r="B15" s="56"/>
      <c r="C15" s="127"/>
      <c r="D15" s="127"/>
      <c r="E15" s="46"/>
      <c r="F15" s="13" t="str">
        <f t="shared" si="1"/>
        <v/>
      </c>
      <c r="G15" s="14"/>
      <c r="H15" s="7"/>
      <c r="I15" s="7"/>
      <c r="J15" s="7"/>
    </row>
    <row r="16" spans="1:10" x14ac:dyDescent="0.3">
      <c r="A16" s="5" t="str">
        <f t="shared" si="0"/>
        <v/>
      </c>
      <c r="B16" s="56"/>
      <c r="C16" s="127"/>
      <c r="D16" s="127"/>
      <c r="E16" s="46"/>
      <c r="F16" s="13" t="str">
        <f t="shared" si="1"/>
        <v/>
      </c>
      <c r="G16" s="14"/>
      <c r="H16" s="7"/>
      <c r="I16" s="7"/>
      <c r="J16" s="7"/>
    </row>
    <row r="17" spans="2:10" x14ac:dyDescent="0.3">
      <c r="E17" s="2"/>
      <c r="F17" s="2"/>
      <c r="G17" s="2"/>
      <c r="H17" s="2"/>
      <c r="I17" s="2"/>
      <c r="J17" s="2"/>
    </row>
    <row r="18" spans="2:10" ht="14.5" thickBot="1" x14ac:dyDescent="0.35">
      <c r="D18" s="79" t="s">
        <v>116</v>
      </c>
      <c r="E18" s="30">
        <f>SUM(E7:E17)</f>
        <v>0</v>
      </c>
      <c r="F18" s="2"/>
      <c r="G18" s="2"/>
      <c r="H18" s="2"/>
      <c r="I18" s="2"/>
      <c r="J18" s="2"/>
    </row>
    <row r="19" spans="2:10" ht="6.75" customHeight="1" thickTop="1" x14ac:dyDescent="0.3"/>
    <row r="21" spans="2:10" x14ac:dyDescent="0.3">
      <c r="B21" s="117" t="s">
        <v>95</v>
      </c>
      <c r="C21" s="118"/>
      <c r="D21" s="118"/>
      <c r="E21" s="119"/>
      <c r="H21" s="7"/>
      <c r="I21" s="7"/>
      <c r="J21" s="7"/>
    </row>
    <row r="22" spans="2:10" x14ac:dyDescent="0.3">
      <c r="B22" s="108"/>
      <c r="C22" s="109"/>
      <c r="D22" s="109"/>
      <c r="E22" s="110"/>
      <c r="H22" s="7"/>
      <c r="I22" s="7"/>
      <c r="J22" s="7"/>
    </row>
    <row r="23" spans="2:10" x14ac:dyDescent="0.3">
      <c r="B23" s="111"/>
      <c r="C23" s="112"/>
      <c r="D23" s="112"/>
      <c r="E23" s="113"/>
      <c r="H23" s="7"/>
      <c r="I23" s="7"/>
      <c r="J23" s="7"/>
    </row>
    <row r="24" spans="2:10" x14ac:dyDescent="0.3">
      <c r="B24" s="111"/>
      <c r="C24" s="112"/>
      <c r="D24" s="112"/>
      <c r="E24" s="113"/>
      <c r="H24" s="7"/>
      <c r="I24" s="7"/>
      <c r="J24" s="7"/>
    </row>
    <row r="25" spans="2:10" x14ac:dyDescent="0.3">
      <c r="B25" s="111"/>
      <c r="C25" s="112"/>
      <c r="D25" s="112"/>
      <c r="E25" s="113"/>
      <c r="H25" s="7"/>
      <c r="I25" s="7"/>
      <c r="J25" s="7"/>
    </row>
    <row r="26" spans="2:10" x14ac:dyDescent="0.3">
      <c r="B26" s="111"/>
      <c r="C26" s="112"/>
      <c r="D26" s="112"/>
      <c r="E26" s="113"/>
      <c r="H26" s="2"/>
      <c r="I26" s="2"/>
      <c r="J26" s="2"/>
    </row>
    <row r="27" spans="2:10" x14ac:dyDescent="0.3">
      <c r="B27" s="111"/>
      <c r="C27" s="112"/>
      <c r="D27" s="112"/>
      <c r="E27" s="113"/>
      <c r="H27" s="2"/>
      <c r="I27" s="2"/>
      <c r="J27" s="2"/>
    </row>
    <row r="28" spans="2:10" x14ac:dyDescent="0.3">
      <c r="B28" s="111"/>
      <c r="C28" s="112"/>
      <c r="D28" s="112"/>
      <c r="E28" s="113"/>
    </row>
    <row r="29" spans="2:10" x14ac:dyDescent="0.3">
      <c r="B29" s="111"/>
      <c r="C29" s="112"/>
      <c r="D29" s="112"/>
      <c r="E29" s="113"/>
    </row>
    <row r="30" spans="2:10" x14ac:dyDescent="0.3">
      <c r="B30" s="111"/>
      <c r="C30" s="112"/>
      <c r="D30" s="112"/>
      <c r="E30" s="113"/>
    </row>
    <row r="31" spans="2:10" x14ac:dyDescent="0.3">
      <c r="B31" s="114"/>
      <c r="C31" s="115"/>
      <c r="D31" s="115"/>
      <c r="E31" s="116"/>
    </row>
  </sheetData>
  <sheetProtection algorithmName="SHA-512" hashValue="RsWHDow6ZV74eA5DRLyp+VoviksqV2UvqmEbFCStBXawsPjMW8k4vn0FYw10jmH4WQhQF04nB5efAB++dDv5Pw==" saltValue="ezoif//xbZrGSf3Zc2uv6Q==" spinCount="100000" sheet="1" objects="1" scenarios="1"/>
  <mergeCells count="15">
    <mergeCell ref="C1:E1"/>
    <mergeCell ref="C8:D8"/>
    <mergeCell ref="C9:D9"/>
    <mergeCell ref="C10:D10"/>
    <mergeCell ref="C11:D11"/>
    <mergeCell ref="B21:E21"/>
    <mergeCell ref="B22:E31"/>
    <mergeCell ref="B3:E3"/>
    <mergeCell ref="C6:D6"/>
    <mergeCell ref="C7:D7"/>
    <mergeCell ref="C13:D13"/>
    <mergeCell ref="C14:D14"/>
    <mergeCell ref="C15:D15"/>
    <mergeCell ref="C16:D16"/>
    <mergeCell ref="C12:D12"/>
  </mergeCells>
  <phoneticPr fontId="13" type="noConversion"/>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856BE-29C7-4E6E-BCBA-6080A9C191A4}">
  <dimension ref="A1:G65"/>
  <sheetViews>
    <sheetView topLeftCell="B1" zoomScaleNormal="100" workbookViewId="0">
      <selection activeCell="C9" sqref="C9"/>
    </sheetView>
  </sheetViews>
  <sheetFormatPr defaultRowHeight="14" x14ac:dyDescent="0.3"/>
  <cols>
    <col min="1" max="1" width="21.5" hidden="1" customWidth="1"/>
    <col min="2" max="2" width="23.25" customWidth="1"/>
    <col min="3" max="3" width="28.33203125" customWidth="1"/>
    <col min="4" max="4" width="35.5" customWidth="1"/>
    <col min="5" max="5" width="14.58203125" customWidth="1"/>
  </cols>
  <sheetData>
    <row r="1" spans="1:5" x14ac:dyDescent="0.3">
      <c r="A1" s="88" t="s">
        <v>131</v>
      </c>
      <c r="B1" s="82" t="s">
        <v>66</v>
      </c>
      <c r="C1" s="144" t="str">
        <f>IF('Personnel &amp; Fringe'!C1="", "Add your Organization name on the Personnel &amp; Fringe Tab", 'Personnel &amp; Fringe'!C1)</f>
        <v>Add your Organization name on the Personnel &amp; Fringe Tab</v>
      </c>
      <c r="D1" s="144"/>
      <c r="E1" s="144"/>
    </row>
    <row r="3" spans="1:5" ht="15.5" x14ac:dyDescent="0.35">
      <c r="B3" s="131" t="s">
        <v>43</v>
      </c>
      <c r="C3" s="131"/>
      <c r="D3" s="131"/>
      <c r="E3" s="131"/>
    </row>
    <row r="4" spans="1:5" ht="8.25" customHeight="1" x14ac:dyDescent="0.3">
      <c r="B4" s="38"/>
      <c r="C4" s="38"/>
      <c r="D4" s="38"/>
      <c r="E4" s="38"/>
    </row>
    <row r="5" spans="1:5" x14ac:dyDescent="0.3">
      <c r="B5" s="39" t="s">
        <v>43</v>
      </c>
    </row>
    <row r="6" spans="1:5" ht="28" x14ac:dyDescent="0.3">
      <c r="B6" s="52" t="s">
        <v>167</v>
      </c>
      <c r="C6" s="52" t="s">
        <v>168</v>
      </c>
      <c r="D6" s="50" t="s">
        <v>169</v>
      </c>
      <c r="E6" s="52" t="s">
        <v>154</v>
      </c>
    </row>
    <row r="7" spans="1:5" x14ac:dyDescent="0.3">
      <c r="A7" s="87"/>
      <c r="B7" s="56"/>
      <c r="C7" s="56"/>
      <c r="D7" s="56"/>
      <c r="E7" s="46"/>
    </row>
    <row r="8" spans="1:5" x14ac:dyDescent="0.3">
      <c r="A8" s="87"/>
      <c r="B8" s="56"/>
      <c r="C8" s="56"/>
      <c r="D8" s="56"/>
      <c r="E8" s="46"/>
    </row>
    <row r="9" spans="1:5" x14ac:dyDescent="0.3">
      <c r="A9" s="87"/>
      <c r="B9" s="56"/>
      <c r="C9" s="56"/>
      <c r="D9" s="56"/>
      <c r="E9" s="46"/>
    </row>
    <row r="10" spans="1:5" x14ac:dyDescent="0.3">
      <c r="A10" s="87"/>
      <c r="B10" s="56"/>
      <c r="C10" s="56"/>
      <c r="D10" s="56"/>
      <c r="E10" s="46"/>
    </row>
    <row r="11" spans="1:5" x14ac:dyDescent="0.3">
      <c r="A11" s="87"/>
      <c r="B11" s="56"/>
      <c r="C11" s="56"/>
      <c r="D11" s="56"/>
      <c r="E11" s="46"/>
    </row>
    <row r="12" spans="1:5" x14ac:dyDescent="0.3">
      <c r="A12" s="87"/>
      <c r="B12" s="56"/>
      <c r="C12" s="56"/>
      <c r="D12" s="56"/>
      <c r="E12" s="46"/>
    </row>
    <row r="13" spans="1:5" x14ac:dyDescent="0.3">
      <c r="A13" s="87"/>
      <c r="B13" s="56"/>
      <c r="C13" s="56"/>
      <c r="D13" s="56"/>
      <c r="E13" s="46"/>
    </row>
    <row r="14" spans="1:5" x14ac:dyDescent="0.3">
      <c r="A14" s="87"/>
      <c r="B14" s="56"/>
      <c r="C14" s="56"/>
      <c r="D14" s="56"/>
      <c r="E14" s="46"/>
    </row>
    <row r="15" spans="1:5" x14ac:dyDescent="0.3">
      <c r="A15" s="87"/>
      <c r="B15" s="56"/>
      <c r="C15" s="56"/>
      <c r="D15" s="56"/>
      <c r="E15" s="46"/>
    </row>
    <row r="16" spans="1:5" x14ac:dyDescent="0.3">
      <c r="A16" s="87"/>
      <c r="B16" s="56"/>
      <c r="C16" s="56"/>
      <c r="D16" s="56"/>
      <c r="E16" s="46"/>
    </row>
    <row r="17" spans="1:5" x14ac:dyDescent="0.3">
      <c r="E17" s="2"/>
    </row>
    <row r="18" spans="1:5" ht="14.5" thickBot="1" x14ac:dyDescent="0.35">
      <c r="A18" s="3"/>
      <c r="D18" s="3" t="s">
        <v>33</v>
      </c>
      <c r="E18" s="30">
        <f>SUM(E7:E17)</f>
        <v>0</v>
      </c>
    </row>
    <row r="19" spans="1:5" ht="7.5" customHeight="1" thickTop="1" x14ac:dyDescent="0.3"/>
    <row r="21" spans="1:5" x14ac:dyDescent="0.3">
      <c r="B21" s="142" t="s">
        <v>95</v>
      </c>
      <c r="C21" s="142"/>
      <c r="D21" s="142"/>
      <c r="E21" s="142"/>
    </row>
    <row r="22" spans="1:5" x14ac:dyDescent="0.3">
      <c r="B22" s="143"/>
      <c r="C22" s="143"/>
      <c r="D22" s="143"/>
      <c r="E22" s="143"/>
    </row>
    <row r="23" spans="1:5" x14ac:dyDescent="0.3">
      <c r="B23" s="143"/>
      <c r="C23" s="143"/>
      <c r="D23" s="143"/>
      <c r="E23" s="143"/>
    </row>
    <row r="24" spans="1:5" x14ac:dyDescent="0.3">
      <c r="B24" s="143"/>
      <c r="C24" s="143"/>
      <c r="D24" s="143"/>
      <c r="E24" s="143"/>
    </row>
    <row r="25" spans="1:5" x14ac:dyDescent="0.3">
      <c r="B25" s="143"/>
      <c r="C25" s="143"/>
      <c r="D25" s="143"/>
      <c r="E25" s="143"/>
    </row>
    <row r="26" spans="1:5" x14ac:dyDescent="0.3">
      <c r="B26" s="143"/>
      <c r="C26" s="143"/>
      <c r="D26" s="143"/>
      <c r="E26" s="143"/>
    </row>
    <row r="27" spans="1:5" x14ac:dyDescent="0.3">
      <c r="B27" s="143"/>
      <c r="C27" s="143"/>
      <c r="D27" s="143"/>
      <c r="E27" s="143"/>
    </row>
    <row r="28" spans="1:5" x14ac:dyDescent="0.3">
      <c r="B28" s="143"/>
      <c r="C28" s="143"/>
      <c r="D28" s="143"/>
      <c r="E28" s="143"/>
    </row>
    <row r="35" spans="1:7" hidden="1" x14ac:dyDescent="0.3">
      <c r="A35" s="141" t="s">
        <v>129</v>
      </c>
      <c r="B35" s="141"/>
      <c r="C35" s="141"/>
      <c r="D35" s="141"/>
      <c r="E35" s="141"/>
      <c r="F35" s="86"/>
      <c r="G35" s="86"/>
    </row>
    <row r="36" spans="1:7" ht="28" hidden="1" x14ac:dyDescent="0.3">
      <c r="A36" t="s">
        <v>23</v>
      </c>
      <c r="B36" t="s">
        <v>44</v>
      </c>
      <c r="C36" t="s">
        <v>30</v>
      </c>
      <c r="D36" s="50" t="s">
        <v>31</v>
      </c>
      <c r="E36" t="s">
        <v>47</v>
      </c>
      <c r="F36" t="s">
        <v>133</v>
      </c>
      <c r="G36" s="86"/>
    </row>
    <row r="37" spans="1:7" hidden="1" x14ac:dyDescent="0.3">
      <c r="A37" s="5" t="str">
        <f t="shared" ref="A37:A46" si="0">IF(AND(B7&lt;&gt;"",C7&lt;&gt;"",E37&gt;0),"Subawards up to $50,000","")</f>
        <v/>
      </c>
      <c r="B37" s="5" t="str">
        <f t="shared" ref="B37:B46" si="1">IF(B7="","",CONCATENATE(B7,"-up to $50k"))</f>
        <v/>
      </c>
      <c r="C37" s="5" t="str">
        <f t="shared" ref="C37:D46" si="2">IF(C7="","",C7)</f>
        <v/>
      </c>
      <c r="D37" s="5" t="str">
        <f t="shared" si="2"/>
        <v/>
      </c>
      <c r="E37" s="15" t="str">
        <f t="shared" ref="E37:E46" si="3">IF(E7="","",IF(E7&gt;50000,50000,E7))</f>
        <v/>
      </c>
      <c r="F37" s="6" t="str">
        <f>IF(E37="","","Yes")</f>
        <v/>
      </c>
      <c r="G37" s="86"/>
    </row>
    <row r="38" spans="1:7" hidden="1" x14ac:dyDescent="0.3">
      <c r="A38" s="5" t="str">
        <f t="shared" si="0"/>
        <v/>
      </c>
      <c r="B38" s="5" t="str">
        <f t="shared" si="1"/>
        <v/>
      </c>
      <c r="C38" s="5" t="str">
        <f t="shared" si="2"/>
        <v/>
      </c>
      <c r="D38" s="5" t="str">
        <f t="shared" si="2"/>
        <v/>
      </c>
      <c r="E38" s="15" t="str">
        <f t="shared" si="3"/>
        <v/>
      </c>
      <c r="F38" s="6" t="str">
        <f t="shared" ref="F38:F46" si="4">IF(E38="","","Yes")</f>
        <v/>
      </c>
      <c r="G38" s="86"/>
    </row>
    <row r="39" spans="1:7" hidden="1" x14ac:dyDescent="0.3">
      <c r="A39" s="5" t="str">
        <f t="shared" si="0"/>
        <v/>
      </c>
      <c r="B39" s="5" t="str">
        <f t="shared" si="1"/>
        <v/>
      </c>
      <c r="C39" s="5" t="str">
        <f t="shared" si="2"/>
        <v/>
      </c>
      <c r="D39" s="5" t="str">
        <f t="shared" si="2"/>
        <v/>
      </c>
      <c r="E39" s="15" t="str">
        <f t="shared" si="3"/>
        <v/>
      </c>
      <c r="F39" s="6" t="str">
        <f t="shared" si="4"/>
        <v/>
      </c>
      <c r="G39" s="86"/>
    </row>
    <row r="40" spans="1:7" hidden="1" x14ac:dyDescent="0.3">
      <c r="A40" s="5" t="str">
        <f t="shared" si="0"/>
        <v/>
      </c>
      <c r="B40" s="5" t="str">
        <f t="shared" si="1"/>
        <v/>
      </c>
      <c r="C40" s="5" t="str">
        <f t="shared" si="2"/>
        <v/>
      </c>
      <c r="D40" s="5" t="str">
        <f t="shared" si="2"/>
        <v/>
      </c>
      <c r="E40" s="15" t="str">
        <f t="shared" si="3"/>
        <v/>
      </c>
      <c r="F40" s="6" t="str">
        <f t="shared" si="4"/>
        <v/>
      </c>
      <c r="G40" s="86"/>
    </row>
    <row r="41" spans="1:7" hidden="1" x14ac:dyDescent="0.3">
      <c r="A41" s="5" t="str">
        <f t="shared" si="0"/>
        <v/>
      </c>
      <c r="B41" s="5" t="str">
        <f t="shared" si="1"/>
        <v/>
      </c>
      <c r="C41" s="5" t="str">
        <f t="shared" si="2"/>
        <v/>
      </c>
      <c r="D41" s="5" t="str">
        <f t="shared" si="2"/>
        <v/>
      </c>
      <c r="E41" s="15" t="str">
        <f t="shared" si="3"/>
        <v/>
      </c>
      <c r="F41" s="6" t="str">
        <f t="shared" si="4"/>
        <v/>
      </c>
      <c r="G41" s="86"/>
    </row>
    <row r="42" spans="1:7" hidden="1" x14ac:dyDescent="0.3">
      <c r="A42" s="5" t="str">
        <f t="shared" si="0"/>
        <v/>
      </c>
      <c r="B42" s="5" t="str">
        <f t="shared" si="1"/>
        <v/>
      </c>
      <c r="C42" s="5" t="str">
        <f t="shared" si="2"/>
        <v/>
      </c>
      <c r="D42" s="5" t="str">
        <f t="shared" si="2"/>
        <v/>
      </c>
      <c r="E42" s="15" t="str">
        <f t="shared" si="3"/>
        <v/>
      </c>
      <c r="F42" s="6" t="str">
        <f t="shared" si="4"/>
        <v/>
      </c>
      <c r="G42" s="86"/>
    </row>
    <row r="43" spans="1:7" hidden="1" x14ac:dyDescent="0.3">
      <c r="A43" s="5" t="str">
        <f t="shared" si="0"/>
        <v/>
      </c>
      <c r="B43" s="5" t="str">
        <f t="shared" si="1"/>
        <v/>
      </c>
      <c r="C43" s="5" t="str">
        <f t="shared" si="2"/>
        <v/>
      </c>
      <c r="D43" s="5" t="str">
        <f t="shared" si="2"/>
        <v/>
      </c>
      <c r="E43" s="15" t="str">
        <f t="shared" si="3"/>
        <v/>
      </c>
      <c r="F43" s="6" t="str">
        <f t="shared" si="4"/>
        <v/>
      </c>
      <c r="G43" s="86"/>
    </row>
    <row r="44" spans="1:7" hidden="1" x14ac:dyDescent="0.3">
      <c r="A44" s="5" t="str">
        <f t="shared" si="0"/>
        <v/>
      </c>
      <c r="B44" s="5" t="str">
        <f t="shared" si="1"/>
        <v/>
      </c>
      <c r="C44" s="5" t="str">
        <f t="shared" si="2"/>
        <v/>
      </c>
      <c r="D44" s="5" t="str">
        <f t="shared" si="2"/>
        <v/>
      </c>
      <c r="E44" s="15" t="str">
        <f t="shared" si="3"/>
        <v/>
      </c>
      <c r="F44" s="6" t="str">
        <f t="shared" si="4"/>
        <v/>
      </c>
      <c r="G44" s="86"/>
    </row>
    <row r="45" spans="1:7" hidden="1" x14ac:dyDescent="0.3">
      <c r="A45" s="5" t="str">
        <f t="shared" si="0"/>
        <v/>
      </c>
      <c r="B45" s="5" t="str">
        <f t="shared" si="1"/>
        <v/>
      </c>
      <c r="C45" s="5" t="str">
        <f t="shared" si="2"/>
        <v/>
      </c>
      <c r="D45" s="5" t="str">
        <f t="shared" si="2"/>
        <v/>
      </c>
      <c r="E45" s="15" t="str">
        <f t="shared" si="3"/>
        <v/>
      </c>
      <c r="F45" s="6" t="str">
        <f t="shared" si="4"/>
        <v/>
      </c>
      <c r="G45" s="86"/>
    </row>
    <row r="46" spans="1:7" hidden="1" x14ac:dyDescent="0.3">
      <c r="A46" s="5" t="str">
        <f t="shared" si="0"/>
        <v/>
      </c>
      <c r="B46" s="5" t="str">
        <f t="shared" si="1"/>
        <v/>
      </c>
      <c r="C46" s="5" t="str">
        <f t="shared" si="2"/>
        <v/>
      </c>
      <c r="D46" s="5" t="str">
        <f t="shared" si="2"/>
        <v/>
      </c>
      <c r="E46" s="15" t="str">
        <f t="shared" si="3"/>
        <v/>
      </c>
      <c r="F46" s="6" t="str">
        <f t="shared" si="4"/>
        <v/>
      </c>
      <c r="G46" s="86"/>
    </row>
    <row r="47" spans="1:7" hidden="1" x14ac:dyDescent="0.3">
      <c r="C47" s="2"/>
      <c r="G47" s="86"/>
    </row>
    <row r="48" spans="1:7" hidden="1" x14ac:dyDescent="0.3">
      <c r="E48" s="2">
        <f>SUM(E37:E47)</f>
        <v>0</v>
      </c>
      <c r="G48" s="86"/>
    </row>
    <row r="49" spans="1:7" hidden="1" x14ac:dyDescent="0.3">
      <c r="G49" s="86"/>
    </row>
    <row r="50" spans="1:7" ht="28" hidden="1" x14ac:dyDescent="0.3">
      <c r="A50" t="s">
        <v>23</v>
      </c>
      <c r="B50" t="s">
        <v>45</v>
      </c>
      <c r="C50" t="s">
        <v>30</v>
      </c>
      <c r="D50" s="50" t="s">
        <v>31</v>
      </c>
      <c r="E50" t="s">
        <v>46</v>
      </c>
      <c r="F50" t="s">
        <v>133</v>
      </c>
      <c r="G50" s="86"/>
    </row>
    <row r="51" spans="1:7" hidden="1" x14ac:dyDescent="0.3">
      <c r="A51" s="5" t="str">
        <f>IF(E51="","","Subawards over $50,000")</f>
        <v/>
      </c>
      <c r="B51" s="10" t="str">
        <f t="shared" ref="B51:B60" si="5">IF(B7="","",CONCATENATE(B7,"-Over $50k"))</f>
        <v/>
      </c>
      <c r="C51" s="5" t="str">
        <f>IF(C7="","",C7)</f>
        <v/>
      </c>
      <c r="D51" s="5" t="str">
        <f>IF(D7="","",D7)</f>
        <v/>
      </c>
      <c r="E51" s="10" t="str">
        <f t="shared" ref="E51:E60" si="6">IF(E7&gt;50000,E7-50000,"")</f>
        <v/>
      </c>
      <c r="F51" s="6" t="str">
        <f>IF(A51="","","No")</f>
        <v/>
      </c>
      <c r="G51" s="86"/>
    </row>
    <row r="52" spans="1:7" hidden="1" x14ac:dyDescent="0.3">
      <c r="A52" s="5" t="str">
        <f t="shared" ref="A52:A60" si="7">IF(E52="","","Subawards over $50,000")</f>
        <v/>
      </c>
      <c r="B52" s="10" t="str">
        <f t="shared" si="5"/>
        <v/>
      </c>
      <c r="C52" s="5" t="str">
        <f t="shared" ref="C52:D60" si="8">IF(C8="","",C8)</f>
        <v/>
      </c>
      <c r="D52" s="5" t="str">
        <f t="shared" si="8"/>
        <v/>
      </c>
      <c r="E52" s="10" t="str">
        <f t="shared" si="6"/>
        <v/>
      </c>
      <c r="F52" s="6" t="str">
        <f t="shared" ref="F52:F60" si="9">IF(A52="","","No")</f>
        <v/>
      </c>
      <c r="G52" s="86"/>
    </row>
    <row r="53" spans="1:7" hidden="1" x14ac:dyDescent="0.3">
      <c r="A53" s="5" t="str">
        <f t="shared" si="7"/>
        <v/>
      </c>
      <c r="B53" s="10" t="str">
        <f t="shared" si="5"/>
        <v/>
      </c>
      <c r="C53" s="5" t="str">
        <f t="shared" si="8"/>
        <v/>
      </c>
      <c r="D53" s="5" t="str">
        <f t="shared" si="8"/>
        <v/>
      </c>
      <c r="E53" s="10" t="str">
        <f t="shared" si="6"/>
        <v/>
      </c>
      <c r="F53" s="6" t="str">
        <f t="shared" si="9"/>
        <v/>
      </c>
      <c r="G53" s="86"/>
    </row>
    <row r="54" spans="1:7" hidden="1" x14ac:dyDescent="0.3">
      <c r="A54" s="5" t="str">
        <f t="shared" si="7"/>
        <v/>
      </c>
      <c r="B54" s="10" t="str">
        <f t="shared" si="5"/>
        <v/>
      </c>
      <c r="C54" s="5" t="str">
        <f t="shared" si="8"/>
        <v/>
      </c>
      <c r="D54" s="5" t="str">
        <f t="shared" si="8"/>
        <v/>
      </c>
      <c r="E54" s="10" t="str">
        <f t="shared" si="6"/>
        <v/>
      </c>
      <c r="F54" s="6" t="str">
        <f t="shared" si="9"/>
        <v/>
      </c>
      <c r="G54" s="86"/>
    </row>
    <row r="55" spans="1:7" hidden="1" x14ac:dyDescent="0.3">
      <c r="A55" s="5" t="str">
        <f t="shared" si="7"/>
        <v/>
      </c>
      <c r="B55" s="10" t="str">
        <f t="shared" si="5"/>
        <v/>
      </c>
      <c r="C55" s="5" t="str">
        <f t="shared" si="8"/>
        <v/>
      </c>
      <c r="D55" s="5" t="str">
        <f t="shared" si="8"/>
        <v/>
      </c>
      <c r="E55" s="10" t="str">
        <f t="shared" si="6"/>
        <v/>
      </c>
      <c r="F55" s="6" t="str">
        <f t="shared" si="9"/>
        <v/>
      </c>
      <c r="G55" s="86"/>
    </row>
    <row r="56" spans="1:7" hidden="1" x14ac:dyDescent="0.3">
      <c r="A56" s="5" t="str">
        <f t="shared" si="7"/>
        <v/>
      </c>
      <c r="B56" s="10" t="str">
        <f t="shared" si="5"/>
        <v/>
      </c>
      <c r="C56" s="5" t="str">
        <f t="shared" si="8"/>
        <v/>
      </c>
      <c r="D56" s="5" t="str">
        <f t="shared" si="8"/>
        <v/>
      </c>
      <c r="E56" s="10" t="str">
        <f t="shared" si="6"/>
        <v/>
      </c>
      <c r="F56" s="6" t="str">
        <f t="shared" si="9"/>
        <v/>
      </c>
      <c r="G56" s="86"/>
    </row>
    <row r="57" spans="1:7" hidden="1" x14ac:dyDescent="0.3">
      <c r="A57" s="5" t="str">
        <f t="shared" si="7"/>
        <v/>
      </c>
      <c r="B57" s="10" t="str">
        <f t="shared" si="5"/>
        <v/>
      </c>
      <c r="C57" s="5" t="str">
        <f t="shared" si="8"/>
        <v/>
      </c>
      <c r="D57" s="5" t="str">
        <f t="shared" si="8"/>
        <v/>
      </c>
      <c r="E57" s="10" t="str">
        <f t="shared" si="6"/>
        <v/>
      </c>
      <c r="F57" s="6" t="str">
        <f t="shared" si="9"/>
        <v/>
      </c>
      <c r="G57" s="86"/>
    </row>
    <row r="58" spans="1:7" hidden="1" x14ac:dyDescent="0.3">
      <c r="A58" s="5" t="str">
        <f t="shared" si="7"/>
        <v/>
      </c>
      <c r="B58" s="10" t="str">
        <f t="shared" si="5"/>
        <v/>
      </c>
      <c r="C58" s="5" t="str">
        <f t="shared" si="8"/>
        <v/>
      </c>
      <c r="D58" s="5" t="str">
        <f t="shared" si="8"/>
        <v/>
      </c>
      <c r="E58" s="10" t="str">
        <f t="shared" si="6"/>
        <v/>
      </c>
      <c r="F58" s="6" t="str">
        <f t="shared" si="9"/>
        <v/>
      </c>
      <c r="G58" s="86"/>
    </row>
    <row r="59" spans="1:7" hidden="1" x14ac:dyDescent="0.3">
      <c r="A59" s="5" t="str">
        <f t="shared" si="7"/>
        <v/>
      </c>
      <c r="B59" s="10" t="str">
        <f t="shared" si="5"/>
        <v/>
      </c>
      <c r="C59" s="5" t="str">
        <f t="shared" si="8"/>
        <v/>
      </c>
      <c r="D59" s="5" t="str">
        <f t="shared" si="8"/>
        <v/>
      </c>
      <c r="E59" s="10" t="str">
        <f t="shared" si="6"/>
        <v/>
      </c>
      <c r="F59" s="6" t="str">
        <f t="shared" si="9"/>
        <v/>
      </c>
      <c r="G59" s="86"/>
    </row>
    <row r="60" spans="1:7" hidden="1" x14ac:dyDescent="0.3">
      <c r="A60" s="5" t="str">
        <f t="shared" si="7"/>
        <v/>
      </c>
      <c r="B60" s="10" t="str">
        <f t="shared" si="5"/>
        <v/>
      </c>
      <c r="C60" s="5" t="str">
        <f t="shared" si="8"/>
        <v/>
      </c>
      <c r="D60" s="5" t="str">
        <f t="shared" si="8"/>
        <v/>
      </c>
      <c r="E60" s="10" t="str">
        <f t="shared" si="6"/>
        <v/>
      </c>
      <c r="F60" s="6" t="str">
        <f t="shared" si="9"/>
        <v/>
      </c>
      <c r="G60" s="86"/>
    </row>
    <row r="61" spans="1:7" hidden="1" x14ac:dyDescent="0.3">
      <c r="E61" s="2"/>
      <c r="G61" s="86"/>
    </row>
    <row r="62" spans="1:7" hidden="1" x14ac:dyDescent="0.3">
      <c r="E62" s="2">
        <f>SUM(E51:E61)</f>
        <v>0</v>
      </c>
      <c r="G62" s="86"/>
    </row>
    <row r="63" spans="1:7" hidden="1" x14ac:dyDescent="0.3">
      <c r="G63" s="86"/>
    </row>
    <row r="64" spans="1:7" hidden="1" x14ac:dyDescent="0.3">
      <c r="G64" s="86"/>
    </row>
    <row r="65" spans="1:7" hidden="1" x14ac:dyDescent="0.3">
      <c r="A65" s="141" t="s">
        <v>130</v>
      </c>
      <c r="B65" s="141"/>
      <c r="C65" s="141"/>
      <c r="D65" s="141"/>
      <c r="E65" s="141"/>
      <c r="F65" s="86"/>
      <c r="G65" s="86"/>
    </row>
  </sheetData>
  <sheetProtection algorithmName="SHA-512" hashValue="8QViMwicm+A7WLKQMF+fS1Q2fCsiYTCcFvKE8vZrLTyEt7WgOPVs4nO2CRiIs6noTVA0NMT4ExFJciBcenxlBQ==" saltValue="RG26aXe9KlI9VfO7lwWL4A==" spinCount="100000" sheet="1" objects="1" scenarios="1"/>
  <mergeCells count="6">
    <mergeCell ref="A65:E65"/>
    <mergeCell ref="B3:E3"/>
    <mergeCell ref="B21:E21"/>
    <mergeCell ref="B22:E28"/>
    <mergeCell ref="C1:E1"/>
    <mergeCell ref="A35:E35"/>
  </mergeCells>
  <phoneticPr fontId="1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9B679-0F46-4C41-B26A-47252FC91383}">
  <dimension ref="A1:I24"/>
  <sheetViews>
    <sheetView showGridLines="0" topLeftCell="B1" zoomScaleNormal="100" workbookViewId="0">
      <selection activeCell="C5" sqref="C5"/>
    </sheetView>
  </sheetViews>
  <sheetFormatPr defaultRowHeight="14" x14ac:dyDescent="0.3"/>
  <cols>
    <col min="1" max="1" width="14.58203125" hidden="1" customWidth="1"/>
    <col min="2" max="2" width="20.75" customWidth="1"/>
    <col min="3" max="3" width="14.58203125" customWidth="1"/>
    <col min="4" max="4" width="2.83203125" hidden="1" customWidth="1"/>
  </cols>
  <sheetData>
    <row r="1" spans="1:9" x14ac:dyDescent="0.3">
      <c r="B1" s="39" t="s">
        <v>66</v>
      </c>
      <c r="C1" s="128" t="str">
        <f>IF('Personnel &amp; Fringe'!C1="", "Add your Organization Name on the Personnel &amp; Fringe Tab", 'Personnel &amp; Fringe'!C1)</f>
        <v>Add your Organization Name on the Personnel &amp; Fringe Tab</v>
      </c>
      <c r="D1" s="128"/>
      <c r="E1" s="128"/>
      <c r="F1" s="128"/>
      <c r="G1" s="128"/>
      <c r="H1" s="128"/>
      <c r="I1" s="128"/>
    </row>
    <row r="3" spans="1:9" ht="15.5" x14ac:dyDescent="0.35">
      <c r="B3" s="145" t="s">
        <v>11</v>
      </c>
      <c r="C3" s="145"/>
      <c r="D3" s="145"/>
      <c r="E3" s="145"/>
      <c r="F3" s="145"/>
      <c r="G3" s="145"/>
      <c r="H3" s="145"/>
      <c r="I3" s="145"/>
    </row>
    <row r="5" spans="1:9" x14ac:dyDescent="0.3">
      <c r="B5" t="s">
        <v>49</v>
      </c>
      <c r="C5" s="45"/>
      <c r="E5" s="146" t="str">
        <f>IF(C5&gt;0.15, "Indirect rate exceeds 15%. Please submit a copy of your federally approved negotiated rate for justification.", "")</f>
        <v/>
      </c>
      <c r="F5" s="146"/>
      <c r="G5" s="146"/>
      <c r="H5" s="146"/>
      <c r="I5" s="146"/>
    </row>
    <row r="6" spans="1:9" x14ac:dyDescent="0.3">
      <c r="A6" t="s">
        <v>23</v>
      </c>
      <c r="B6" t="s">
        <v>50</v>
      </c>
      <c r="C6" s="2">
        <f>Summary!D17</f>
        <v>0</v>
      </c>
      <c r="D6" t="s">
        <v>26</v>
      </c>
      <c r="E6" s="146"/>
      <c r="F6" s="146"/>
      <c r="G6" s="146"/>
      <c r="H6" s="146"/>
      <c r="I6" s="146"/>
    </row>
    <row r="7" spans="1:9" ht="14.5" thickBot="1" x14ac:dyDescent="0.35">
      <c r="A7" s="5" t="str">
        <f>IF(AND(C5&gt;0,C7&gt;0),"Indirect","")</f>
        <v/>
      </c>
      <c r="B7" t="s">
        <v>51</v>
      </c>
      <c r="C7" s="30">
        <f>ROUND(C5*C6,2)</f>
        <v>0</v>
      </c>
      <c r="D7" s="13" t="str">
        <f>IF(A7="","","No")</f>
        <v/>
      </c>
      <c r="E7" s="146"/>
      <c r="F7" s="146"/>
      <c r="G7" s="146"/>
      <c r="H7" s="146"/>
      <c r="I7" s="146"/>
    </row>
    <row r="8" spans="1:9" ht="14.5" thickTop="1" x14ac:dyDescent="0.3"/>
    <row r="11" spans="1:9" x14ac:dyDescent="0.3">
      <c r="B11" s="117" t="s">
        <v>117</v>
      </c>
      <c r="C11" s="118"/>
      <c r="D11" s="118"/>
      <c r="E11" s="118"/>
      <c r="F11" s="118"/>
      <c r="G11" s="118"/>
      <c r="H11" s="118"/>
      <c r="I11" s="119"/>
    </row>
    <row r="12" spans="1:9" x14ac:dyDescent="0.3">
      <c r="B12" s="108"/>
      <c r="C12" s="109"/>
      <c r="D12" s="109"/>
      <c r="E12" s="109"/>
      <c r="F12" s="109"/>
      <c r="G12" s="109"/>
      <c r="H12" s="109"/>
      <c r="I12" s="110"/>
    </row>
    <row r="13" spans="1:9" x14ac:dyDescent="0.3">
      <c r="B13" s="111"/>
      <c r="C13" s="112"/>
      <c r="D13" s="112"/>
      <c r="E13" s="112"/>
      <c r="F13" s="112"/>
      <c r="G13" s="112"/>
      <c r="H13" s="112"/>
      <c r="I13" s="113"/>
    </row>
    <row r="14" spans="1:9" x14ac:dyDescent="0.3">
      <c r="B14" s="111"/>
      <c r="C14" s="112"/>
      <c r="D14" s="112"/>
      <c r="E14" s="112"/>
      <c r="F14" s="112"/>
      <c r="G14" s="112"/>
      <c r="H14" s="112"/>
      <c r="I14" s="113"/>
    </row>
    <row r="15" spans="1:9" x14ac:dyDescent="0.3">
      <c r="B15" s="111"/>
      <c r="C15" s="112"/>
      <c r="D15" s="112"/>
      <c r="E15" s="112"/>
      <c r="F15" s="112"/>
      <c r="G15" s="112"/>
      <c r="H15" s="112"/>
      <c r="I15" s="113"/>
    </row>
    <row r="16" spans="1:9" x14ac:dyDescent="0.3">
      <c r="B16" s="111"/>
      <c r="C16" s="112"/>
      <c r="D16" s="112"/>
      <c r="E16" s="112"/>
      <c r="F16" s="112"/>
      <c r="G16" s="112"/>
      <c r="H16" s="112"/>
      <c r="I16" s="113"/>
    </row>
    <row r="17" spans="2:9" x14ac:dyDescent="0.3">
      <c r="B17" s="111"/>
      <c r="C17" s="112"/>
      <c r="D17" s="112"/>
      <c r="E17" s="112"/>
      <c r="F17" s="112"/>
      <c r="G17" s="112"/>
      <c r="H17" s="112"/>
      <c r="I17" s="113"/>
    </row>
    <row r="18" spans="2:9" x14ac:dyDescent="0.3">
      <c r="B18" s="111"/>
      <c r="C18" s="112"/>
      <c r="D18" s="112"/>
      <c r="E18" s="112"/>
      <c r="F18" s="112"/>
      <c r="G18" s="112"/>
      <c r="H18" s="112"/>
      <c r="I18" s="113"/>
    </row>
    <row r="19" spans="2:9" x14ac:dyDescent="0.3">
      <c r="B19" s="111"/>
      <c r="C19" s="112"/>
      <c r="D19" s="112"/>
      <c r="E19" s="112"/>
      <c r="F19" s="112"/>
      <c r="G19" s="112"/>
      <c r="H19" s="112"/>
      <c r="I19" s="113"/>
    </row>
    <row r="20" spans="2:9" x14ac:dyDescent="0.3">
      <c r="B20" s="111"/>
      <c r="C20" s="112"/>
      <c r="D20" s="112"/>
      <c r="E20" s="112"/>
      <c r="F20" s="112"/>
      <c r="G20" s="112"/>
      <c r="H20" s="112"/>
      <c r="I20" s="113"/>
    </row>
    <row r="21" spans="2:9" x14ac:dyDescent="0.3">
      <c r="B21" s="111"/>
      <c r="C21" s="112"/>
      <c r="D21" s="112"/>
      <c r="E21" s="112"/>
      <c r="F21" s="112"/>
      <c r="G21" s="112"/>
      <c r="H21" s="112"/>
      <c r="I21" s="113"/>
    </row>
    <row r="22" spans="2:9" x14ac:dyDescent="0.3">
      <c r="B22" s="111"/>
      <c r="C22" s="112"/>
      <c r="D22" s="112"/>
      <c r="E22" s="112"/>
      <c r="F22" s="112"/>
      <c r="G22" s="112"/>
      <c r="H22" s="112"/>
      <c r="I22" s="113"/>
    </row>
    <row r="23" spans="2:9" x14ac:dyDescent="0.3">
      <c r="B23" s="111"/>
      <c r="C23" s="112"/>
      <c r="D23" s="112"/>
      <c r="E23" s="112"/>
      <c r="F23" s="112"/>
      <c r="G23" s="112"/>
      <c r="H23" s="112"/>
      <c r="I23" s="113"/>
    </row>
    <row r="24" spans="2:9" x14ac:dyDescent="0.3">
      <c r="B24" s="114"/>
      <c r="C24" s="115"/>
      <c r="D24" s="115"/>
      <c r="E24" s="115"/>
      <c r="F24" s="115"/>
      <c r="G24" s="115"/>
      <c r="H24" s="115"/>
      <c r="I24" s="116"/>
    </row>
  </sheetData>
  <sheetProtection algorithmName="SHA-512" hashValue="c24SBwmLqsdwMxTGfAA81ZV5xyxlp2OAsH6n80QeOT0swGFOB/QFRO/UDzG9xIFyDeRZ1QpnW7/3+y/RviiWbA==" saltValue="mdnjjAFkwIv+17jYMLpu+w==" spinCount="100000" sheet="1" objects="1" scenarios="1"/>
  <mergeCells count="5">
    <mergeCell ref="B11:I11"/>
    <mergeCell ref="B12:I24"/>
    <mergeCell ref="B3:I3"/>
    <mergeCell ref="E5:I7"/>
    <mergeCell ref="C1:I1"/>
  </mergeCells>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81F7B-FDCA-4303-9958-75F804364D7C}">
  <dimension ref="A1:G33"/>
  <sheetViews>
    <sheetView showGridLines="0" zoomScaleNormal="100" workbookViewId="0">
      <selection activeCell="E18" sqref="E18"/>
    </sheetView>
  </sheetViews>
  <sheetFormatPr defaultRowHeight="14" x14ac:dyDescent="0.3"/>
  <cols>
    <col min="1" max="1" width="18.75" customWidth="1"/>
    <col min="2" max="2" width="33.75" style="2" bestFit="1" customWidth="1"/>
    <col min="3" max="3" width="14" customWidth="1"/>
    <col min="4" max="4" width="15" customWidth="1"/>
    <col min="5" max="5" width="103.75" style="4" customWidth="1"/>
    <col min="6" max="6" width="22.08203125" hidden="1" customWidth="1"/>
    <col min="7" max="7" width="13.08203125" hidden="1" customWidth="1"/>
    <col min="8" max="8" width="9" customWidth="1"/>
  </cols>
  <sheetData>
    <row r="1" spans="1:7" ht="18" customHeight="1" x14ac:dyDescent="0.3">
      <c r="A1" s="81" t="s">
        <v>66</v>
      </c>
      <c r="B1" s="151" t="str">
        <f>IF('Personnel &amp; Fringe'!C1="", "Add your Organization Name on the Personnel &amp; Fringe Tab", 'Personnel &amp; Fringe'!C1)</f>
        <v>Add your Organization Name on the Personnel &amp; Fringe Tab</v>
      </c>
      <c r="C1" s="151"/>
      <c r="D1" s="151"/>
      <c r="F1" s="88" t="s">
        <v>132</v>
      </c>
      <c r="G1" s="88"/>
    </row>
    <row r="2" spans="1:7" ht="18" customHeight="1" x14ac:dyDescent="0.3">
      <c r="A2" s="81" t="s">
        <v>107</v>
      </c>
      <c r="B2" s="151" t="str">
        <f>IF('Personnel &amp; Fringe'!C2="", "Add your Program Name on the Personnel &amp; Fringe Tab", 'Personnel &amp; Fringe'!C2)</f>
        <v>Add your Program Name on the Personnel &amp; Fringe Tab</v>
      </c>
      <c r="C2" s="151"/>
      <c r="D2" s="151"/>
    </row>
    <row r="3" spans="1:7" ht="17.25" customHeight="1" x14ac:dyDescent="0.3">
      <c r="A3" s="81" t="s">
        <v>106</v>
      </c>
      <c r="B3" s="80" t="str">
        <f>IF(OR('Personnel &amp; Fringe'!C3="", 'Personnel &amp; Fringe'!E3=""), "Add your Grant Period Dates to the Personnel &amp; Fringe Tab", TEXT('Personnel &amp; Fringe'!C3,"m/d/yyyy")&amp;" - "&amp;TEXT('Personnel &amp; Fringe'!E3,"m/d/yyyy"))</f>
        <v>Add your Grant Period Dates to the Personnel &amp; Fringe Tab</v>
      </c>
      <c r="C3" s="80"/>
      <c r="D3" s="80"/>
    </row>
    <row r="5" spans="1:7" ht="15.5" x14ac:dyDescent="0.35">
      <c r="A5" s="131" t="s">
        <v>52</v>
      </c>
      <c r="B5" s="131"/>
      <c r="C5" s="131"/>
      <c r="D5" s="131"/>
    </row>
    <row r="7" spans="1:7" x14ac:dyDescent="0.3">
      <c r="A7" s="148" t="s">
        <v>53</v>
      </c>
      <c r="B7" s="149"/>
      <c r="C7" s="149"/>
      <c r="D7" s="150"/>
    </row>
    <row r="8" spans="1:7" x14ac:dyDescent="0.3">
      <c r="B8" s="29" t="s">
        <v>21</v>
      </c>
      <c r="C8" s="27">
        <f>'Personnel &amp; Fringe'!H7</f>
        <v>0</v>
      </c>
      <c r="D8" t="str">
        <f>IF(C8=G8,"","ERROR")</f>
        <v/>
      </c>
      <c r="E8" s="4" t="str">
        <f>IF(D8="","",CONCATENATE("Please make sure to complete ",'Personnel &amp; Fringe'!B15,", ",'Personnel &amp; Fringe'!C15,", and ",'Personnel &amp; Fringe'!D15," in each row"))</f>
        <v/>
      </c>
      <c r="F8" t="s">
        <v>54</v>
      </c>
      <c r="G8" s="2">
        <f>SUMIF(Import!B:B,F8,Import!E:E)</f>
        <v>0</v>
      </c>
    </row>
    <row r="9" spans="1:7" x14ac:dyDescent="0.3">
      <c r="B9" s="29" t="s">
        <v>22</v>
      </c>
      <c r="C9" s="27">
        <f>'Personnel &amp; Fringe'!H8</f>
        <v>0</v>
      </c>
      <c r="D9" t="str">
        <f t="shared" ref="D9:D15" si="0">IF(C9=G9,"","ERROR")</f>
        <v/>
      </c>
      <c r="E9" s="4" t="str">
        <f>IF(D9="","",CONCATENATE("Please make sure to complete ",'Personnel &amp; Fringe'!B15,", ",'Personnel &amp; Fringe'!C15,", and ",'Personnel &amp; Fringe'!D15," in each row"))</f>
        <v/>
      </c>
      <c r="F9" t="s">
        <v>55</v>
      </c>
      <c r="G9" s="2">
        <f>SUMIF(Import!B:B,F9,Import!E:E)</f>
        <v>0</v>
      </c>
    </row>
    <row r="10" spans="1:7" x14ac:dyDescent="0.3">
      <c r="B10" s="29" t="s">
        <v>29</v>
      </c>
      <c r="C10" s="27">
        <f>'Operational Costs'!F18</f>
        <v>0</v>
      </c>
      <c r="D10" t="str">
        <f t="shared" si="0"/>
        <v/>
      </c>
      <c r="E10" s="4" t="str">
        <f>IF(D10="","",CONCATENATE("Please make sure to complete ",'Operational Costs'!B6,", ",'Operational Costs'!C6,", and ",'Operational Costs'!F6," in each row"))</f>
        <v/>
      </c>
      <c r="F10" t="s">
        <v>56</v>
      </c>
      <c r="G10" s="2">
        <f>SUMIF(Import!B:B,F10,Import!E:E)</f>
        <v>0</v>
      </c>
    </row>
    <row r="11" spans="1:7" x14ac:dyDescent="0.3">
      <c r="B11" s="29" t="s">
        <v>34</v>
      </c>
      <c r="C11" s="27">
        <f>'Operational Costs'!F39</f>
        <v>0</v>
      </c>
      <c r="D11" t="str">
        <f t="shared" si="0"/>
        <v/>
      </c>
      <c r="E11" s="4" t="str">
        <f>IF(D11="","",CONCATENATE("Please make sure to complete ",'Operational Costs'!B27,", ",'Operational Costs'!C27,", and ",'Operational Costs'!F27," in each row"))</f>
        <v/>
      </c>
      <c r="F11" t="s">
        <v>34</v>
      </c>
      <c r="G11" s="2">
        <f>SUMIF(Import!B:B,F11,Import!E:E)</f>
        <v>0</v>
      </c>
    </row>
    <row r="12" spans="1:7" x14ac:dyDescent="0.3">
      <c r="B12" s="29" t="s">
        <v>36</v>
      </c>
      <c r="C12" s="27">
        <f>'Operational Costs'!F60</f>
        <v>0</v>
      </c>
      <c r="D12" t="str">
        <f t="shared" si="0"/>
        <v/>
      </c>
      <c r="E12" s="4" t="str">
        <f>IF(D12="","",CONCATENATE("Please make sure to complete ",'Operational Costs'!B48,", ",'Operational Costs'!D48,", and ",'Operational Costs'!E48," in each row"))</f>
        <v/>
      </c>
      <c r="F12" t="s">
        <v>9</v>
      </c>
      <c r="G12" s="2">
        <f>SUMIF(Import!B:B,F12,Import!E:E) - 'Operational Costs'!F102</f>
        <v>0</v>
      </c>
    </row>
    <row r="13" spans="1:7" x14ac:dyDescent="0.3">
      <c r="B13" s="29" t="s">
        <v>38</v>
      </c>
      <c r="C13" s="27">
        <f>'Operational Costs'!F81</f>
        <v>0</v>
      </c>
      <c r="D13" t="str">
        <f t="shared" si="0"/>
        <v/>
      </c>
      <c r="E13" s="4" t="str">
        <f>IF(D13="","",CONCATENATE("Please make sure to complete ",'Operational Costs'!B69,", ",'Operational Costs'!D69,", and ",'Operational Costs'!E69," in each row."))</f>
        <v/>
      </c>
      <c r="F13" t="s">
        <v>38</v>
      </c>
      <c r="G13" s="2">
        <f>SUMIF(Import!B:B,F13,Import!E:E)</f>
        <v>0</v>
      </c>
    </row>
    <row r="14" spans="1:7" x14ac:dyDescent="0.3">
      <c r="B14" s="29" t="s">
        <v>96</v>
      </c>
      <c r="C14" s="27">
        <f>'Operational Costs'!F102</f>
        <v>0</v>
      </c>
      <c r="D14" t="str">
        <f t="shared" si="0"/>
        <v/>
      </c>
      <c r="E14" s="4" t="str">
        <f>IF(D14="","",CONCATENATE("Please make sure to complete ",'Operational Costs'!B90,", ",'Operational Costs'!C90,", and ",'Operational Costs'!F90," in each row"))</f>
        <v/>
      </c>
      <c r="F14" t="s">
        <v>96</v>
      </c>
      <c r="G14" s="2">
        <f>SUM('Operational Costs'!F91:F100)</f>
        <v>0</v>
      </c>
    </row>
    <row r="15" spans="1:7" x14ac:dyDescent="0.3">
      <c r="B15" s="29" t="s">
        <v>57</v>
      </c>
      <c r="C15" s="27">
        <f>'Subrecipients Subawards'!E48</f>
        <v>0</v>
      </c>
      <c r="D15" t="str">
        <f t="shared" si="0"/>
        <v/>
      </c>
      <c r="E15" s="4" t="str">
        <f>IF(D15="","",CONCATENATE("Please make sure to complete ",'Subrecipients Subawards'!B6,", ",'Subrecipients Subawards'!C6,", and ",'Subrecipients Subawards'!E6," in each row"))</f>
        <v/>
      </c>
      <c r="F15" t="s">
        <v>57</v>
      </c>
      <c r="G15" s="2">
        <f>SUMIF(Import!B:B,F15,Import!E:E)</f>
        <v>0</v>
      </c>
    </row>
    <row r="17" spans="1:7" ht="14.5" thickBot="1" x14ac:dyDescent="0.35">
      <c r="B17" s="41" t="s">
        <v>58</v>
      </c>
      <c r="C17" s="32"/>
      <c r="D17" s="40">
        <f>SUM(C8:C16)</f>
        <v>0</v>
      </c>
    </row>
    <row r="19" spans="1:7" x14ac:dyDescent="0.3">
      <c r="A19" s="147" t="s">
        <v>12</v>
      </c>
      <c r="B19" s="147"/>
      <c r="C19" s="147"/>
      <c r="D19" s="147"/>
    </row>
    <row r="20" spans="1:7" x14ac:dyDescent="0.3">
      <c r="B20" s="27" t="s">
        <v>59</v>
      </c>
      <c r="C20" s="27">
        <f>'Subrecipients Subawards'!E62</f>
        <v>0</v>
      </c>
      <c r="D20" t="str">
        <f>IF(C20=G20,"","ERROR")</f>
        <v/>
      </c>
      <c r="E20" s="4" t="str">
        <f>IF(D20="","",CONCATENATE("Please make sure to complete ",'Subrecipients Subawards'!B6,", ",'Subrecipients Subawards'!C6,", and ",'Subrecipients Subawards'!E6," in each row"))</f>
        <v/>
      </c>
      <c r="F20" s="20" t="s">
        <v>59</v>
      </c>
      <c r="G20" s="2">
        <f>SUMIF(Import!B:B,F20,Import!E:E)</f>
        <v>0</v>
      </c>
    </row>
    <row r="21" spans="1:7" x14ac:dyDescent="0.3">
      <c r="B21" s="27" t="s">
        <v>40</v>
      </c>
      <c r="C21" s="27">
        <f>'Equipment, Occupancy'!$E$18</f>
        <v>0</v>
      </c>
      <c r="D21" t="str">
        <f>IF(C21=G21,"","ERROR")</f>
        <v/>
      </c>
      <c r="E21" s="4" t="str">
        <f>IF(D21="","",CONCATENATE("Please make sure to complete ",'Equipment, Occupancy'!B6,", ",'Equipment, Occupancy'!C6,", and ",'Equipment, Occupancy'!D6," in each row"))</f>
        <v/>
      </c>
      <c r="F21" s="20" t="s">
        <v>40</v>
      </c>
      <c r="G21" s="2">
        <f>SUMIF(Import!B:B,F21,Import!E:E)</f>
        <v>0</v>
      </c>
    </row>
    <row r="22" spans="1:7" x14ac:dyDescent="0.3">
      <c r="B22" s="27" t="s">
        <v>60</v>
      </c>
      <c r="C22" s="27">
        <f>'Equipment, Occupancy'!$E$40</f>
        <v>0</v>
      </c>
      <c r="D22" t="str">
        <f>IF(C22=G22,"","ERROR")</f>
        <v/>
      </c>
      <c r="E22" s="4" t="str">
        <f>IF(D22="","",CONCATENATE("Please make sure to complete ",'Equipment, Occupancy'!B27,", ",'Equipment, Occupancy'!C27,", and ",'Equipment, Occupancy'!D27," in each row"))</f>
        <v/>
      </c>
      <c r="F22" s="20" t="s">
        <v>61</v>
      </c>
      <c r="G22" s="2">
        <f>SUMIF(Import!B:B,F22,Import!E:E)</f>
        <v>0</v>
      </c>
    </row>
    <row r="23" spans="1:7" x14ac:dyDescent="0.3">
      <c r="B23" s="27" t="s">
        <v>48</v>
      </c>
      <c r="C23" s="27">
        <f>'Participant Support'!E18</f>
        <v>0</v>
      </c>
      <c r="D23" s="60" t="str">
        <f>IF(C23=G23,"","ERROR")</f>
        <v/>
      </c>
      <c r="E23" s="61" t="str">
        <f>IF(D23="","",CONCATENATE("Please make sure to complete ",'Participant Support'!B6,", ",'Participant Support'!C6,", and ",'Participant Support'!E6," in each row"))</f>
        <v/>
      </c>
      <c r="F23" s="62" t="s">
        <v>10</v>
      </c>
      <c r="G23" s="63">
        <f>SUMIF(Import!B:B,F23,Import!E:E)</f>
        <v>0</v>
      </c>
    </row>
    <row r="24" spans="1:7" x14ac:dyDescent="0.3">
      <c r="C24" s="2"/>
      <c r="F24" s="2"/>
    </row>
    <row r="25" spans="1:7" ht="14.5" thickBot="1" x14ac:dyDescent="0.35">
      <c r="B25" s="41" t="s">
        <v>62</v>
      </c>
      <c r="C25" s="32"/>
      <c r="D25" s="40">
        <f>SUM(C20:C24)</f>
        <v>0</v>
      </c>
    </row>
    <row r="26" spans="1:7" x14ac:dyDescent="0.3">
      <c r="C26" s="2"/>
      <c r="F26" s="2"/>
    </row>
    <row r="27" spans="1:7" x14ac:dyDescent="0.3">
      <c r="A27" s="147" t="s">
        <v>11</v>
      </c>
      <c r="B27" s="147"/>
      <c r="C27" s="147"/>
      <c r="D27" s="147"/>
      <c r="F27" s="2"/>
    </row>
    <row r="28" spans="1:7" ht="14.5" thickBot="1" x14ac:dyDescent="0.35">
      <c r="B28" s="42" t="s">
        <v>51</v>
      </c>
      <c r="C28" s="32"/>
      <c r="D28" s="40">
        <f>'Indirect Costs'!C7</f>
        <v>0</v>
      </c>
    </row>
    <row r="29" spans="1:7" x14ac:dyDescent="0.3">
      <c r="C29" s="2"/>
      <c r="F29" s="2"/>
    </row>
    <row r="30" spans="1:7" x14ac:dyDescent="0.3">
      <c r="C30" s="2"/>
      <c r="F30" s="2"/>
    </row>
    <row r="31" spans="1:7" ht="14.5" thickBot="1" x14ac:dyDescent="0.35">
      <c r="B31" s="41" t="s">
        <v>63</v>
      </c>
      <c r="C31" s="40"/>
      <c r="D31" s="40">
        <f>+D17+D25+D28</f>
        <v>0</v>
      </c>
      <c r="F31" s="2"/>
    </row>
    <row r="32" spans="1:7" x14ac:dyDescent="0.3">
      <c r="C32" s="2"/>
      <c r="F32" s="2"/>
    </row>
    <row r="33" spans="4:4" x14ac:dyDescent="0.3">
      <c r="D33" s="19"/>
    </row>
  </sheetData>
  <sheetProtection algorithmName="SHA-512" hashValue="Os0bustrn+lypM0E5VaZN9oL4rmh22GgS08fzvhFj9oK4NsZCLSlLasSqnRsILMopZ02FaIuhNrOUoRLbOEa3Q==" saltValue="TbiW0DWFiftDu2voP8H6HA==" spinCount="100000" sheet="1" objects="1" scenarios="1"/>
  <mergeCells count="6">
    <mergeCell ref="A27:D27"/>
    <mergeCell ref="A7:D7"/>
    <mergeCell ref="A19:D19"/>
    <mergeCell ref="A5:D5"/>
    <mergeCell ref="B1:D1"/>
    <mergeCell ref="B2:D2"/>
  </mergeCells>
  <conditionalFormatting sqref="D8:D15">
    <cfRule type="cellIs" dxfId="1" priority="3" operator="equal">
      <formula>"ERROR"</formula>
    </cfRule>
  </conditionalFormatting>
  <conditionalFormatting sqref="D20:D23">
    <cfRule type="cellIs" dxfId="0" priority="1" operator="equal">
      <formula>"ERROR"</formula>
    </cfRule>
  </conditionalFormatting>
  <pageMargins left="0.7" right="0.7" top="0.75" bottom="0.75" header="0.3" footer="0.3"/>
  <pageSetup orientation="portrait" r:id="rId1"/>
  <ignoredErrors>
    <ignoredError sqref="G14 G12"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b82dcc2-cebc-4e1a-bf19-e9e4bebc37be">
      <Terms xmlns="http://schemas.microsoft.com/office/infopath/2007/PartnerControls"/>
    </lcf76f155ced4ddcb4097134ff3c332f>
    <TaxCatchAll xmlns="cd04a207-bad6-461c-898f-cbf9b2a1862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43307BBEF1FFA4981DF3DBC4763FED1" ma:contentTypeVersion="18" ma:contentTypeDescription="Create a new document." ma:contentTypeScope="" ma:versionID="5c66c25eb5c0a861af1b0d34147dde25">
  <xsd:schema xmlns:xsd="http://www.w3.org/2001/XMLSchema" xmlns:xs="http://www.w3.org/2001/XMLSchema" xmlns:p="http://schemas.microsoft.com/office/2006/metadata/properties" xmlns:ns2="9b82dcc2-cebc-4e1a-bf19-e9e4bebc37be" xmlns:ns3="cd04a207-bad6-461c-898f-cbf9b2a18628" targetNamespace="http://schemas.microsoft.com/office/2006/metadata/properties" ma:root="true" ma:fieldsID="cf9a5f643f4f7fbee2f8d51cb993961f" ns2:_="" ns3:_="">
    <xsd:import namespace="9b82dcc2-cebc-4e1a-bf19-e9e4bebc37be"/>
    <xsd:import namespace="cd04a207-bad6-461c-898f-cbf9b2a1862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82dcc2-cebc-4e1a-bf19-e9e4bebc37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576fb7f-4e3b-4024-89c8-7d4c38283e5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d04a207-bad6-461c-898f-cbf9b2a1862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9f26125f-92d6-43d0-9acb-6584a6b4527c}" ma:internalName="TaxCatchAll" ma:showField="CatchAllData" ma:web="cd04a207-bad6-461c-898f-cbf9b2a1862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86EC4879-B157-4EFF-891E-1F47FC0D60E8}">
  <ds:schemaRefs>
    <ds:schemaRef ds:uri="http://schemas.microsoft.com/office/2006/documentManagement/types"/>
    <ds:schemaRef ds:uri="http://schemas.openxmlformats.org/package/2006/metadata/core-properties"/>
    <ds:schemaRef ds:uri="9b82dcc2-cebc-4e1a-bf19-e9e4bebc37be"/>
    <ds:schemaRef ds:uri="http://purl.org/dc/dcmitype/"/>
    <ds:schemaRef ds:uri="http://schemas.microsoft.com/office/2006/metadata/properties"/>
    <ds:schemaRef ds:uri="http://purl.org/dc/elements/1.1/"/>
    <ds:schemaRef ds:uri="http://purl.org/dc/terms/"/>
    <ds:schemaRef ds:uri="http://schemas.microsoft.com/office/infopath/2007/PartnerControls"/>
    <ds:schemaRef ds:uri="cd04a207-bad6-461c-898f-cbf9b2a18628"/>
    <ds:schemaRef ds:uri="http://www.w3.org/XML/1998/namespace"/>
  </ds:schemaRefs>
</ds:datastoreItem>
</file>

<file path=customXml/itemProps2.xml><?xml version="1.0" encoding="utf-8"?>
<ds:datastoreItem xmlns:ds="http://schemas.openxmlformats.org/officeDocument/2006/customXml" ds:itemID="{8A9CB7B5-3CB1-4AD3-8BD0-E1E7904B39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82dcc2-cebc-4e1a-bf19-e9e4bebc37be"/>
    <ds:schemaRef ds:uri="cd04a207-bad6-461c-898f-cbf9b2a186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9CA199-7E0A-43C4-B4B9-B027F99279ED}">
  <ds:schemaRefs>
    <ds:schemaRef ds:uri="http://schemas.microsoft.com/sharepoint/v3/contenttype/forms"/>
  </ds:schemaRefs>
</ds:datastoreItem>
</file>

<file path=docMetadata/LabelInfo.xml><?xml version="1.0" encoding="utf-8"?>
<clbl:labelList xmlns:clbl="http://schemas.microsoft.com/office/2020/mipLabelMetadata">
  <clbl:label id="{f920f5b4-f35a-4bd1-ab57-79db69ad10fb}" enabled="1" method="Standard" siteId="{50f8fcc4-94d8-4f07-84eb-36ed57c7c8a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Import</vt:lpstr>
      <vt:lpstr>Instructions</vt:lpstr>
      <vt:lpstr>Personnel &amp; Fringe</vt:lpstr>
      <vt:lpstr>Operational Costs</vt:lpstr>
      <vt:lpstr>Equipment, Occupancy</vt:lpstr>
      <vt:lpstr>Participant Support</vt:lpstr>
      <vt:lpstr>Subrecipients Subawards</vt:lpstr>
      <vt:lpstr>Indirect Costs</vt:lpstr>
      <vt:lpstr>Summary</vt:lpstr>
      <vt:lpstr>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Talarek, Zachary T.</dc:creator>
  <cp:keywords/>
  <dc:description/>
  <cp:lastModifiedBy>Bumper, Tameca</cp:lastModifiedBy>
  <cp:revision/>
  <cp:lastPrinted>2026-04-23T13:44:14Z</cp:lastPrinted>
  <dcterms:created xsi:type="dcterms:W3CDTF">2024-05-24T18:51:53Z</dcterms:created>
  <dcterms:modified xsi:type="dcterms:W3CDTF">2026-04-27T16:16:24Z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0x010100C43307BBEF1FFA4981DF3DBC4763FED1</vt:lpwstr>
  </property>
  <property fmtid="{D5CDD505-2E9C-101B-9397-08002B2CF9AE}" pid="3" name="MediaServiceImageTags">
    <vt:lpwstr/>
  </property>
</Properties>
</file>